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000" windowHeight="8475" tabRatio="796" activeTab="0"/>
  </bookViews>
  <sheets>
    <sheet name="Overview" sheetId="1" r:id="rId1"/>
    <sheet name="Scheduling — 1 Stage" sheetId="2" r:id="rId2"/>
    <sheet name="Scheduling — 2 Stage" sheetId="3" r:id="rId3"/>
    <sheet name="Scheduling Plus Seniority" sheetId="4" r:id="rId4"/>
    <sheet name="Reorganizing Labor Force" sheetId="5" r:id="rId5"/>
    <sheet name="Airline Crew Scheduling" sheetId="6" r:id="rId6"/>
  </sheets>
  <definedNames>
    <definedName name="_scenchg_count" localSheetId="5" hidden="1">3</definedName>
    <definedName name="_scenchg_count" localSheetId="4" hidden="1">3</definedName>
    <definedName name="_scenchg_count" localSheetId="1" hidden="1">3</definedName>
    <definedName name="_scenchg_count" localSheetId="2" hidden="1">3</definedName>
    <definedName name="_scenchg_count" localSheetId="3" hidden="1">3</definedName>
    <definedName name="_scenchg1" localSheetId="5" hidden="1">'Airline Crew Scheduling'!#REF!</definedName>
    <definedName name="_scenchg1" localSheetId="4" hidden="1">'Reorganizing Labor Force'!#REF!</definedName>
    <definedName name="_scenchg1" localSheetId="1" hidden="1">'Scheduling — 1 Stage'!#REF!</definedName>
    <definedName name="_scenchg1" localSheetId="2" hidden="1">'Scheduling — 2 Stage'!#REF!</definedName>
    <definedName name="_scenchg1" localSheetId="3" hidden="1">'Scheduling Plus Seniority'!#REF!</definedName>
    <definedName name="_scenchg2" localSheetId="5" hidden="1">'Airline Crew Scheduling'!#REF!</definedName>
    <definedName name="_scenchg2" localSheetId="4" hidden="1">'Reorganizing Labor Force'!#REF!</definedName>
    <definedName name="_scenchg2" localSheetId="1" hidden="1">'Scheduling — 1 Stage'!#REF!</definedName>
    <definedName name="_scenchg2" localSheetId="2" hidden="1">'Scheduling — 2 Stage'!#REF!</definedName>
    <definedName name="_scenchg2" localSheetId="3" hidden="1">'Scheduling Plus Seniority'!#REF!</definedName>
    <definedName name="_scenchg3" localSheetId="5" hidden="1">'Airline Crew Scheduling'!#REF!</definedName>
    <definedName name="_scenchg3" localSheetId="4" hidden="1">'Reorganizing Labor Force'!#REF!</definedName>
    <definedName name="_scenchg3" localSheetId="1" hidden="1">'Scheduling — 1 Stage'!#REF!</definedName>
    <definedName name="_scenchg3" localSheetId="2" hidden="1">'Scheduling — 2 Stage'!#REF!</definedName>
    <definedName name="_scenchg3" localSheetId="3" hidden="1">'Scheduling Plus Seniority'!#REF!</definedName>
    <definedName name="anscount" hidden="1">2</definedName>
    <definedName name="coin_cuttype" localSheetId="5" hidden="1">1</definedName>
    <definedName name="coin_cuttype" localSheetId="4" hidden="1">1</definedName>
    <definedName name="coin_cuttype" localSheetId="1" hidden="1">1</definedName>
    <definedName name="coin_cuttype" localSheetId="2" hidden="1">1</definedName>
    <definedName name="coin_cuttype" localSheetId="3" hidden="1">1</definedName>
    <definedName name="coin_dualtol" localSheetId="5" hidden="1">0.0000001</definedName>
    <definedName name="coin_dualtol" localSheetId="4" hidden="1">0.0000001</definedName>
    <definedName name="coin_dualtol" localSheetId="1" hidden="1">0.0000001</definedName>
    <definedName name="coin_dualtol" localSheetId="2" hidden="1">0.0000001</definedName>
    <definedName name="coin_dualtol" localSheetId="3" hidden="1">0.0000001</definedName>
    <definedName name="coin_heurs" localSheetId="5" hidden="1">1</definedName>
    <definedName name="coin_heurs" localSheetId="4" hidden="1">1</definedName>
    <definedName name="coin_heurs" localSheetId="1" hidden="1">1</definedName>
    <definedName name="coin_heurs" localSheetId="2" hidden="1">1</definedName>
    <definedName name="coin_heurs" localSheetId="3" hidden="1">1</definedName>
    <definedName name="coin_integerpresolve" localSheetId="5" hidden="1">1</definedName>
    <definedName name="coin_integerpresolve" localSheetId="4" hidden="1">1</definedName>
    <definedName name="coin_integerpresolve" localSheetId="1" hidden="1">1</definedName>
    <definedName name="coin_integerpresolve" localSheetId="2" hidden="1">1</definedName>
    <definedName name="coin_integerpresolve" localSheetId="3" hidden="1">1</definedName>
    <definedName name="coin_presolve1" localSheetId="5" hidden="1">1</definedName>
    <definedName name="coin_presolve1" localSheetId="4" hidden="1">1</definedName>
    <definedName name="coin_presolve1" localSheetId="1" hidden="1">1</definedName>
    <definedName name="coin_presolve1" localSheetId="2" hidden="1">1</definedName>
    <definedName name="coin_presolve1" localSheetId="3" hidden="1">1</definedName>
    <definedName name="coin_primaltol" localSheetId="5" hidden="1">0.0000001</definedName>
    <definedName name="coin_primaltol" localSheetId="4" hidden="1">0.0000001</definedName>
    <definedName name="coin_primaltol" localSheetId="1" hidden="1">0.0000001</definedName>
    <definedName name="coin_primaltol" localSheetId="2" hidden="1">0.0000001</definedName>
    <definedName name="coin_primaltol" localSheetId="3" hidden="1">0.0000001</definedName>
    <definedName name="Crews_on_flight">'Airline Crew Scheduling'!$I$15:$I$26</definedName>
    <definedName name="Current_employees">'Reorganizing Labor Force'!$H$13:$J$13</definedName>
    <definedName name="Current_employees_mod">'Reorganizing Labor Force'!$I$13</definedName>
    <definedName name="Employees_hired">'Reorganizing Labor Force'!$H$19:$J$21</definedName>
    <definedName name="Employees_laid_off">'Reorganizing Labor Force'!$H$25:$J$27</definedName>
    <definedName name="Employees_per_day">'Scheduling — 1 Stage'!$F$24:$L$24</definedName>
    <definedName name="Employees_per_schedule">'Scheduling — 1 Stage'!$D$15:$D$21</definedName>
    <definedName name="Employees_required">'Scheduling — 2 Stage'!$M$54:$S$54</definedName>
    <definedName name="Employees_scheduled">'Scheduling — 2 Stage'!$M$53:$S$53</definedName>
    <definedName name="grb_bariter" localSheetId="5" hidden="1">1E+100</definedName>
    <definedName name="grb_bariter" localSheetId="4" hidden="1">1E+100</definedName>
    <definedName name="grb_bariter" localSheetId="1" hidden="1">1E+100</definedName>
    <definedName name="grb_bariter" localSheetId="2" hidden="1">1E+100</definedName>
    <definedName name="grb_bariter" localSheetId="3" hidden="1">1E+100</definedName>
    <definedName name="grb_bartol" localSheetId="5" hidden="1">0.00000001</definedName>
    <definedName name="grb_bartol" localSheetId="4" hidden="1">0.00000001</definedName>
    <definedName name="grb_bartol" localSheetId="1" hidden="1">0.00000001</definedName>
    <definedName name="grb_bartol" localSheetId="2" hidden="1">0.00000001</definedName>
    <definedName name="grb_bartol" localSheetId="3" hidden="1">0.00000001</definedName>
    <definedName name="grb_crossover" localSheetId="5" hidden="1">-1</definedName>
    <definedName name="grb_crossover" localSheetId="4" hidden="1">-1</definedName>
    <definedName name="grb_crossover" localSheetId="1" hidden="1">-1</definedName>
    <definedName name="grb_crossover" localSheetId="2" hidden="1">-1</definedName>
    <definedName name="grb_crossover" localSheetId="3" hidden="1">-1</definedName>
    <definedName name="grb_cutoff" localSheetId="5" hidden="1">1E+100</definedName>
    <definedName name="grb_cutoff" localSheetId="4" hidden="1">1E+100</definedName>
    <definedName name="grb_cutoff" localSheetId="1" hidden="1">1E+100</definedName>
    <definedName name="grb_cutoff" localSheetId="2" hidden="1">1E+100</definedName>
    <definedName name="grb_cutoff" localSheetId="3" hidden="1">1E+100</definedName>
    <definedName name="grb_cuts" localSheetId="5" hidden="1">-1</definedName>
    <definedName name="grb_cuts" localSheetId="4" hidden="1">-1</definedName>
    <definedName name="grb_cuts" localSheetId="1" hidden="1">-1</definedName>
    <definedName name="grb_cuts" localSheetId="2" hidden="1">-1</definedName>
    <definedName name="grb_cuts" localSheetId="3" hidden="1">-1</definedName>
    <definedName name="grb_focus" localSheetId="5" hidden="1">0</definedName>
    <definedName name="grb_focus" localSheetId="4" hidden="1">0</definedName>
    <definedName name="grb_focus" localSheetId="1" hidden="1">0</definedName>
    <definedName name="grb_focus" localSheetId="2" hidden="1">0</definedName>
    <definedName name="grb_focus" localSheetId="3" hidden="1">0</definedName>
    <definedName name="grb_heur" localSheetId="5" hidden="1">0.05</definedName>
    <definedName name="grb_heur" localSheetId="4" hidden="1">0.05</definedName>
    <definedName name="grb_heur" localSheetId="1" hidden="1">0.05</definedName>
    <definedName name="grb_heur" localSheetId="2" hidden="1">0.05</definedName>
    <definedName name="grb_heur" localSheetId="3" hidden="1">0.05</definedName>
    <definedName name="grb_infeas" localSheetId="5" hidden="1">0.000001</definedName>
    <definedName name="grb_infeas" localSheetId="4" hidden="1">0.000001</definedName>
    <definedName name="grb_infeas" localSheetId="1" hidden="1">0.000001</definedName>
    <definedName name="grb_infeas" localSheetId="2" hidden="1">0.000001</definedName>
    <definedName name="grb_infeas" localSheetId="3" hidden="1">0.000001</definedName>
    <definedName name="grb_inttol" localSheetId="5" hidden="1">0.00001</definedName>
    <definedName name="grb_inttol" localSheetId="4" hidden="1">0.00001</definedName>
    <definedName name="grb_inttol" localSheetId="1" hidden="1">0.00001</definedName>
    <definedName name="grb_inttol" localSheetId="2" hidden="1">0.00001</definedName>
    <definedName name="grb_inttol" localSheetId="3" hidden="1">0.00001</definedName>
    <definedName name="grb_method" localSheetId="5" hidden="1">1</definedName>
    <definedName name="grb_method" localSheetId="4" hidden="1">1</definedName>
    <definedName name="grb_method" localSheetId="1" hidden="1">1</definedName>
    <definedName name="grb_method" localSheetId="2" hidden="1">1</definedName>
    <definedName name="grb_method" localSheetId="3" hidden="1">1</definedName>
    <definedName name="grb_nodefilestart" localSheetId="5" hidden="1">1E+100</definedName>
    <definedName name="grb_nodefilestart" localSheetId="4" hidden="1">1E+100</definedName>
    <definedName name="grb_nodefilestart" localSheetId="1" hidden="1">1E+100</definedName>
    <definedName name="grb_nodefilestart" localSheetId="2" hidden="1">1E+100</definedName>
    <definedName name="grb_nodefilestart" localSheetId="3" hidden="1">1E+100</definedName>
    <definedName name="grb_optimal" localSheetId="5" hidden="1">0.000001</definedName>
    <definedName name="grb_optimal" localSheetId="4" hidden="1">0.000001</definedName>
    <definedName name="grb_optimal" localSheetId="1" hidden="1">0.000001</definedName>
    <definedName name="grb_optimal" localSheetId="2" hidden="1">0.000001</definedName>
    <definedName name="grb_optimal" localSheetId="3" hidden="1">0.000001</definedName>
    <definedName name="grb_order" localSheetId="5" hidden="1">-1</definedName>
    <definedName name="grb_order" localSheetId="4" hidden="1">-1</definedName>
    <definedName name="grb_order" localSheetId="1" hidden="1">-1</definedName>
    <definedName name="grb_order" localSheetId="2" hidden="1">-1</definedName>
    <definedName name="grb_order" localSheetId="3" hidden="1">-1</definedName>
    <definedName name="grb_presolve" localSheetId="5" hidden="1">-1</definedName>
    <definedName name="grb_presolve" localSheetId="4" hidden="1">-1</definedName>
    <definedName name="grb_presolve" localSheetId="1" hidden="1">-1</definedName>
    <definedName name="grb_presolve" localSheetId="2" hidden="1">-1</definedName>
    <definedName name="grb_presolve" localSheetId="3" hidden="1">-1</definedName>
    <definedName name="grb_pricing" localSheetId="5" hidden="1">-1</definedName>
    <definedName name="grb_pricing" localSheetId="4" hidden="1">-1</definedName>
    <definedName name="grb_pricing" localSheetId="1" hidden="1">-1</definedName>
    <definedName name="grb_pricing" localSheetId="2" hidden="1">-1</definedName>
    <definedName name="grb_pricing" localSheetId="3" hidden="1">-1</definedName>
    <definedName name="grb_psdtol" localSheetId="5" hidden="1">0.000001</definedName>
    <definedName name="grb_psdtol" localSheetId="4" hidden="1">0.000001</definedName>
    <definedName name="grb_psdtol" localSheetId="1" hidden="1">0.000001</definedName>
    <definedName name="grb_psdtol" localSheetId="2" hidden="1">0.000001</definedName>
    <definedName name="grb_psdtol" localSheetId="3" hidden="1">0.000001</definedName>
    <definedName name="grb_relmip" localSheetId="5" hidden="1">0.0001</definedName>
    <definedName name="grb_relmip" localSheetId="4" hidden="1">0.0001</definedName>
    <definedName name="grb_relmip" localSheetId="1" hidden="1">0.0001</definedName>
    <definedName name="grb_relmip" localSheetId="2" hidden="1">0.0001</definedName>
    <definedName name="grb_relmip" localSheetId="3" hidden="1">0.0001</definedName>
    <definedName name="grb_submip" localSheetId="5" hidden="1">500</definedName>
    <definedName name="grb_submip" localSheetId="4" hidden="1">500</definedName>
    <definedName name="grb_submip" localSheetId="1" hidden="1">500</definedName>
    <definedName name="grb_submip" localSheetId="2" hidden="1">500</definedName>
    <definedName name="grb_submip" localSheetId="3" hidden="1">500</definedName>
    <definedName name="grb_symmetry" localSheetId="5" hidden="1">-1</definedName>
    <definedName name="grb_symmetry" localSheetId="4" hidden="1">-1</definedName>
    <definedName name="grb_symmetry" localSheetId="1" hidden="1">-1</definedName>
    <definedName name="grb_symmetry" localSheetId="2" hidden="1">-1</definedName>
    <definedName name="grb_symmetry" localSheetId="3" hidden="1">-1</definedName>
    <definedName name="grb_threads" localSheetId="5" hidden="1">0</definedName>
    <definedName name="grb_threads" localSheetId="4" hidden="1">0</definedName>
    <definedName name="grb_threads" localSheetId="1" hidden="1">0</definedName>
    <definedName name="grb_threads" localSheetId="2" hidden="1">0</definedName>
    <definedName name="grb_threads" localSheetId="3" hidden="1">0</definedName>
    <definedName name="grb_var" localSheetId="5" hidden="1">-1</definedName>
    <definedName name="grb_var" localSheetId="4" hidden="1">-1</definedName>
    <definedName name="grb_var" localSheetId="1" hidden="1">-1</definedName>
    <definedName name="grb_var" localSheetId="2" hidden="1">-1</definedName>
    <definedName name="grb_var" localSheetId="3" hidden="1">-1</definedName>
    <definedName name="gurobi_qp" localSheetId="5" hidden="1">2</definedName>
    <definedName name="gurobi_qp" localSheetId="4" hidden="1">2</definedName>
    <definedName name="gurobi_qp" localSheetId="1" hidden="1">2</definedName>
    <definedName name="gurobi_qp" localSheetId="2" hidden="1">2</definedName>
    <definedName name="gurobi_qp" localSheetId="3" hidden="1">2</definedName>
    <definedName name="KNITROeng_Algorithm" localSheetId="5" hidden="1">1</definedName>
    <definedName name="KNITROeng_Algorithm" localSheetId="4" hidden="1">1</definedName>
    <definedName name="KNITROeng_Algorithm" localSheetId="1" hidden="1">1</definedName>
    <definedName name="KNITROeng_Algorithm" localSheetId="2" hidden="1">1</definedName>
    <definedName name="KNITROeng_Algorithm" localSheetId="3" hidden="1">1</definedName>
    <definedName name="KNITROeng_HessDeriv" localSheetId="5" hidden="1">1</definedName>
    <definedName name="KNITROeng_HessDeriv" localSheetId="4" hidden="1">1</definedName>
    <definedName name="KNITROeng_HessDeriv" localSheetId="1" hidden="1">1</definedName>
    <definedName name="KNITROeng_HessDeriv" localSheetId="2" hidden="1">1</definedName>
    <definedName name="KNITROeng_HessDeriv" localSheetId="3" hidden="1">1</definedName>
    <definedName name="KNITROeng_LinearCon" localSheetId="5" hidden="1">2</definedName>
    <definedName name="KNITROeng_LinearCon" localSheetId="4" hidden="1">2</definedName>
    <definedName name="KNITROeng_LinearCon" localSheetId="1" hidden="1">2</definedName>
    <definedName name="KNITROeng_LinearCon" localSheetId="2" hidden="1">2</definedName>
    <definedName name="KNITROeng_LinearCon" localSheetId="3" hidden="1">2</definedName>
    <definedName name="KNITROeng_LinearObj" localSheetId="5" hidden="1">2</definedName>
    <definedName name="KNITROeng_LinearObj" localSheetId="4" hidden="1">2</definedName>
    <definedName name="KNITROeng_LinearObj" localSheetId="1" hidden="1">2</definedName>
    <definedName name="KNITROeng_LinearObj" localSheetId="2" hidden="1">2</definedName>
    <definedName name="KNITROeng_LinearObj" localSheetId="3" hidden="1">2</definedName>
    <definedName name="KNITROeng_RelaxBounds" localSheetId="5" hidden="1">2</definedName>
    <definedName name="KNITROeng_RelaxBounds" localSheetId="4" hidden="1">2</definedName>
    <definedName name="KNITROeng_RelaxBounds" localSheetId="1" hidden="1">2</definedName>
    <definedName name="KNITROeng_RelaxBounds" localSheetId="2" hidden="1">2</definedName>
    <definedName name="KNITROeng_RelaxBounds" localSheetId="3" hidden="1">2</definedName>
    <definedName name="limcount" hidden="1">2</definedName>
    <definedName name="LSGRGeng_RelaxBounds" localSheetId="5" hidden="1">0</definedName>
    <definedName name="LSGRGeng_RelaxBounds" localSheetId="4" hidden="1">0</definedName>
    <definedName name="LSGRGeng_RelaxBounds" localSheetId="1" hidden="1">0</definedName>
    <definedName name="LSGRGeng_RelaxBounds" localSheetId="2" hidden="1">0</definedName>
    <definedName name="LSGRGeng_RelaxBounds" localSheetId="3" hidden="1">0</definedName>
    <definedName name="lssolver_drv" localSheetId="5" hidden="1">2</definedName>
    <definedName name="lssolver_drv" localSheetId="4" hidden="1">2</definedName>
    <definedName name="lssolver_drv" localSheetId="1" hidden="1">2</definedName>
    <definedName name="lssolver_drv" localSheetId="2" hidden="1">2</definedName>
    <definedName name="lssolver_drv" localSheetId="3" hidden="1">2</definedName>
    <definedName name="lssolver_est" localSheetId="5" hidden="1">1</definedName>
    <definedName name="lssolver_est" localSheetId="4" hidden="1">1</definedName>
    <definedName name="lssolver_est" localSheetId="1" hidden="1">1</definedName>
    <definedName name="lssolver_est" localSheetId="2" hidden="1">1</definedName>
    <definedName name="lssolver_est" localSheetId="3" hidden="1">1</definedName>
    <definedName name="lssolver_itr" localSheetId="5" hidden="1">100</definedName>
    <definedName name="lssolver_itr" localSheetId="4" hidden="1">100</definedName>
    <definedName name="lssolver_itr" localSheetId="1" hidden="1">100</definedName>
    <definedName name="lssolver_itr" localSheetId="2" hidden="1">100</definedName>
    <definedName name="lssolver_itr" localSheetId="3" hidden="1">100</definedName>
    <definedName name="lssolver_neg" localSheetId="5" hidden="1">1</definedName>
    <definedName name="lssolver_neg" localSheetId="4" hidden="1">1</definedName>
    <definedName name="lssolver_neg" localSheetId="1" hidden="1">1</definedName>
    <definedName name="lssolver_neg" localSheetId="2" hidden="1">1</definedName>
    <definedName name="lssolver_neg" localSheetId="3" hidden="1">1</definedName>
    <definedName name="lssolver_piv" localSheetId="5" hidden="1">0.000001</definedName>
    <definedName name="lssolver_piv" localSheetId="4" hidden="1">0.000001</definedName>
    <definedName name="lssolver_piv" localSheetId="1" hidden="1">0.000001</definedName>
    <definedName name="lssolver_piv" localSheetId="2" hidden="1">0.000001</definedName>
    <definedName name="lssolver_piv" localSheetId="3" hidden="1">0.000001</definedName>
    <definedName name="lssolver_pre" localSheetId="5" hidden="1">0.000001</definedName>
    <definedName name="lssolver_pre" localSheetId="4" hidden="1">0.000001</definedName>
    <definedName name="lssolver_pre" localSheetId="1" hidden="1">0.000001</definedName>
    <definedName name="lssolver_pre" localSheetId="2" hidden="1">0.000001</definedName>
    <definedName name="lssolver_pre" localSheetId="3" hidden="1">0.000001</definedName>
    <definedName name="lssolver_red" localSheetId="5" hidden="1">0.000001</definedName>
    <definedName name="lssolver_red" localSheetId="4" hidden="1">0.000001</definedName>
    <definedName name="lssolver_red" localSheetId="1" hidden="1">0.000001</definedName>
    <definedName name="lssolver_red" localSheetId="2" hidden="1">0.000001</definedName>
    <definedName name="lssolver_red" localSheetId="3" hidden="1">0.000001</definedName>
    <definedName name="lssolver_rep" localSheetId="5" hidden="1">2</definedName>
    <definedName name="lssolver_rep" localSheetId="4" hidden="1">2</definedName>
    <definedName name="lssolver_rep" localSheetId="1" hidden="1">2</definedName>
    <definedName name="lssolver_rep" localSheetId="2" hidden="1">2</definedName>
    <definedName name="lssolver_rep" localSheetId="3" hidden="1">2</definedName>
    <definedName name="lssolver_scl" localSheetId="5" hidden="1">0</definedName>
    <definedName name="lssolver_scl" localSheetId="4" hidden="1">0</definedName>
    <definedName name="lssolver_scl" localSheetId="1" hidden="1">0</definedName>
    <definedName name="lssolver_scl" localSheetId="2" hidden="1">0</definedName>
    <definedName name="lssolver_scl" localSheetId="3" hidden="1">0</definedName>
    <definedName name="lssolver_sho" localSheetId="5" hidden="1">2</definedName>
    <definedName name="lssolver_sho" localSheetId="4" hidden="1">2</definedName>
    <definedName name="lssolver_sho" localSheetId="1" hidden="1">2</definedName>
    <definedName name="lssolver_sho" localSheetId="2" hidden="1">2</definedName>
    <definedName name="lssolver_sho" localSheetId="3" hidden="1">2</definedName>
    <definedName name="lssolver_sol" localSheetId="5" hidden="1">0.0001</definedName>
    <definedName name="lssolver_sol" localSheetId="4" hidden="1">0.0001</definedName>
    <definedName name="lssolver_sol" localSheetId="1" hidden="1">0.0001</definedName>
    <definedName name="lssolver_sol" localSheetId="2" hidden="1">0.0001</definedName>
    <definedName name="lssolver_sol" localSheetId="3" hidden="1">0.0001</definedName>
    <definedName name="lssolver_tim" localSheetId="5" hidden="1">100</definedName>
    <definedName name="lssolver_tim" localSheetId="4" hidden="1">100</definedName>
    <definedName name="lssolver_tim" localSheetId="1" hidden="1">100</definedName>
    <definedName name="lssolver_tim" localSheetId="2" hidden="1">100</definedName>
    <definedName name="lssolver_tim" localSheetId="3" hidden="1">100</definedName>
    <definedName name="lssolver_tol" localSheetId="5" hidden="1">0.05</definedName>
    <definedName name="lssolver_tol" localSheetId="4" hidden="1">0.05</definedName>
    <definedName name="lssolver_tol" localSheetId="1" hidden="1">0.05</definedName>
    <definedName name="lssolver_tol" localSheetId="2" hidden="1">0.05</definedName>
    <definedName name="lssolver_tol" localSheetId="3" hidden="1">0.05</definedName>
    <definedName name="LSSQPeng_LinearCon" localSheetId="5" hidden="1">2</definedName>
    <definedName name="LSSQPeng_LinearCon" localSheetId="4" hidden="1">2</definedName>
    <definedName name="LSSQPeng_LinearCon" localSheetId="1" hidden="1">2</definedName>
    <definedName name="LSSQPeng_LinearCon" localSheetId="2" hidden="1">2</definedName>
    <definedName name="LSSQPeng_LinearCon" localSheetId="3" hidden="1">2</definedName>
    <definedName name="LSSQPeng_LinearObj" localSheetId="5" hidden="1">2</definedName>
    <definedName name="LSSQPeng_LinearObj" localSheetId="4" hidden="1">2</definedName>
    <definedName name="LSSQPeng_LinearObj" localSheetId="1" hidden="1">2</definedName>
    <definedName name="LSSQPeng_LinearObj" localSheetId="2" hidden="1">2</definedName>
    <definedName name="LSSQPeng_LinearObj" localSheetId="3" hidden="1">2</definedName>
    <definedName name="Modtrained_to_High_Y1">'Reorganizing Labor Force'!$I$31</definedName>
    <definedName name="Modtrained_to_High_Y2">'Reorganizing Labor Force'!$I$32</definedName>
    <definedName name="Modtrained_to_high_Y3">'Reorganizing Labor Force'!$I$33</definedName>
    <definedName name="msk_dpar_basis_tol" localSheetId="5" hidden="1">0.000001</definedName>
    <definedName name="msk_dpar_basis_tol" localSheetId="4" hidden="1">0.000001</definedName>
    <definedName name="msk_dpar_basis_tol" localSheetId="1" hidden="1">0.000001</definedName>
    <definedName name="msk_dpar_basis_tol" localSheetId="2" hidden="1">0.000001</definedName>
    <definedName name="msk_dpar_basis_tol" localSheetId="3" hidden="1">0.000001</definedName>
    <definedName name="msk_ipar_intpnt_max_iterations" localSheetId="5" hidden="1">100</definedName>
    <definedName name="msk_ipar_intpnt_max_iterations" localSheetId="4" hidden="1">100</definedName>
    <definedName name="msk_ipar_intpnt_max_iterations" localSheetId="1" hidden="1">100</definedName>
    <definedName name="msk_ipar_intpnt_max_iterations" localSheetId="2" hidden="1">100</definedName>
    <definedName name="msk_ipar_intpnt_max_iterations" localSheetId="3" hidden="1">100</definedName>
    <definedName name="msk_ordering" localSheetId="5" hidden="1">1</definedName>
    <definedName name="msk_ordering" localSheetId="4" hidden="1">1</definedName>
    <definedName name="msk_ordering" localSheetId="1" hidden="1">1</definedName>
    <definedName name="msk_ordering" localSheetId="2" hidden="1">1</definedName>
    <definedName name="msk_ordering" localSheetId="3" hidden="1">1</definedName>
    <definedName name="msk_pivot_tol" localSheetId="5" hidden="1">0.9999</definedName>
    <definedName name="msk_pivot_tol" localSheetId="4" hidden="1">0.9999</definedName>
    <definedName name="msk_pivot_tol" localSheetId="1" hidden="1">0.9999</definedName>
    <definedName name="msk_pivot_tol" localSheetId="2" hidden="1">0.9999</definedName>
    <definedName name="msk_pivot_tol" localSheetId="3" hidden="1">0.9999</definedName>
    <definedName name="msk_scaling" localSheetId="5" hidden="1">1</definedName>
    <definedName name="msk_scaling" localSheetId="4" hidden="1">1</definedName>
    <definedName name="msk_scaling" localSheetId="1" hidden="1">1</definedName>
    <definedName name="msk_scaling" localSheetId="2" hidden="1">1</definedName>
    <definedName name="msk_scaling" localSheetId="3" hidden="1">1</definedName>
    <definedName name="msk_tol_co_dfeas" localSheetId="5" hidden="1">0.00000001</definedName>
    <definedName name="msk_tol_co_dfeas" localSheetId="4" hidden="1">0.00000001</definedName>
    <definedName name="msk_tol_co_dfeas" localSheetId="1" hidden="1">0.00000001</definedName>
    <definedName name="msk_tol_co_dfeas" localSheetId="2" hidden="1">0.00000001</definedName>
    <definedName name="msk_tol_co_dfeas" localSheetId="3" hidden="1">0.00000001</definedName>
    <definedName name="msk_tol_co_gap" localSheetId="5" hidden="1">0.00000001</definedName>
    <definedName name="msk_tol_co_gap" localSheetId="4" hidden="1">0.00000001</definedName>
    <definedName name="msk_tol_co_gap" localSheetId="1" hidden="1">0.00000001</definedName>
    <definedName name="msk_tol_co_gap" localSheetId="2" hidden="1">0.00000001</definedName>
    <definedName name="msk_tol_co_gap" localSheetId="3" hidden="1">0.00000001</definedName>
    <definedName name="msk_tol_co_mfeas" localSheetId="5" hidden="1">0.00000001</definedName>
    <definedName name="msk_tol_co_mfeas" localSheetId="4" hidden="1">0.00000001</definedName>
    <definedName name="msk_tol_co_mfeas" localSheetId="1" hidden="1">0.00000001</definedName>
    <definedName name="msk_tol_co_mfeas" localSheetId="2" hidden="1">0.00000001</definedName>
    <definedName name="msk_tol_co_mfeas" localSheetId="3" hidden="1">0.00000001</definedName>
    <definedName name="msk_tol_co_mu_red" localSheetId="5" hidden="1">0.000000000001</definedName>
    <definedName name="msk_tol_co_mu_red" localSheetId="4" hidden="1">0.000000000001</definedName>
    <definedName name="msk_tol_co_mu_red" localSheetId="1" hidden="1">0.000000000001</definedName>
    <definedName name="msk_tol_co_mu_red" localSheetId="2" hidden="1">0.000000000001</definedName>
    <definedName name="msk_tol_co_mu_red" localSheetId="3" hidden="1">0.000000000001</definedName>
    <definedName name="msk_tol_co_pfeas" localSheetId="5" hidden="1">0.00000001</definedName>
    <definedName name="msk_tol_co_pfeas" localSheetId="4" hidden="1">0.00000001</definedName>
    <definedName name="msk_tol_co_pfeas" localSheetId="1" hidden="1">0.00000001</definedName>
    <definedName name="msk_tol_co_pfeas" localSheetId="2" hidden="1">0.00000001</definedName>
    <definedName name="msk_tol_co_pfeas" localSheetId="3" hidden="1">0.00000001</definedName>
    <definedName name="msk_tol_dfeas" localSheetId="5" hidden="1">0.0000000001</definedName>
    <definedName name="msk_tol_dfeas" localSheetId="4" hidden="1">0.0000000001</definedName>
    <definedName name="msk_tol_dfeas" localSheetId="1" hidden="1">0.0000000001</definedName>
    <definedName name="msk_tol_dfeas" localSheetId="2" hidden="1">0.0000000001</definedName>
    <definedName name="msk_tol_dfeas" localSheetId="3" hidden="1">0.0000000001</definedName>
    <definedName name="msk_tol_gap" localSheetId="5" hidden="1">0.00000001</definedName>
    <definedName name="msk_tol_gap" localSheetId="4" hidden="1">0.00000001</definedName>
    <definedName name="msk_tol_gap" localSheetId="1" hidden="1">0.00000001</definedName>
    <definedName name="msk_tol_gap" localSheetId="2" hidden="1">0.00000001</definedName>
    <definedName name="msk_tol_gap" localSheetId="3" hidden="1">0.00000001</definedName>
    <definedName name="msk_tol_mfeas" localSheetId="5" hidden="1">0.00000001</definedName>
    <definedName name="msk_tol_mfeas" localSheetId="4" hidden="1">0.00000001</definedName>
    <definedName name="msk_tol_mfeas" localSheetId="1" hidden="1">0.00000001</definedName>
    <definedName name="msk_tol_mfeas" localSheetId="2" hidden="1">0.00000001</definedName>
    <definedName name="msk_tol_mfeas" localSheetId="3" hidden="1">0.00000001</definedName>
    <definedName name="msk_tol_mu_red" localSheetId="5" hidden="1">0.0000000000000001</definedName>
    <definedName name="msk_tol_mu_red" localSheetId="4" hidden="1">0.0000000000000001</definedName>
    <definedName name="msk_tol_mu_red" localSheetId="1" hidden="1">0.0000000000000001</definedName>
    <definedName name="msk_tol_mu_red" localSheetId="2" hidden="1">0.0000000000000001</definedName>
    <definedName name="msk_tol_mu_red" localSheetId="3" hidden="1">0.0000000000000001</definedName>
    <definedName name="msk_tol_ncvx_feas" localSheetId="5" hidden="1">0.000001</definedName>
    <definedName name="msk_tol_ncvx_feas" localSheetId="4" hidden="1">0.000001</definedName>
    <definedName name="msk_tol_ncvx_feas" localSheetId="1" hidden="1">0.000001</definedName>
    <definedName name="msk_tol_ncvx_feas" localSheetId="2" hidden="1">0.000001</definedName>
    <definedName name="msk_tol_ncvx_feas" localSheetId="3" hidden="1">0.000001</definedName>
    <definedName name="msk_tol_ncvx_opt" localSheetId="5" hidden="1">0.0000001</definedName>
    <definedName name="msk_tol_ncvx_opt" localSheetId="4" hidden="1">0.0000001</definedName>
    <definedName name="msk_tol_ncvx_opt" localSheetId="1" hidden="1">0.0000001</definedName>
    <definedName name="msk_tol_ncvx_opt" localSheetId="2" hidden="1">0.0000001</definedName>
    <definedName name="msk_tol_ncvx_opt" localSheetId="3" hidden="1">0.0000001</definedName>
    <definedName name="msk_tol_nl_dfeas" localSheetId="5" hidden="1">0.00000001</definedName>
    <definedName name="msk_tol_nl_dfeas" localSheetId="4" hidden="1">0.00000001</definedName>
    <definedName name="msk_tol_nl_dfeas" localSheetId="1" hidden="1">0.00000001</definedName>
    <definedName name="msk_tol_nl_dfeas" localSheetId="2" hidden="1">0.00000001</definedName>
    <definedName name="msk_tol_nl_dfeas" localSheetId="3" hidden="1">0.00000001</definedName>
    <definedName name="msk_tol_nl_gap" localSheetId="5" hidden="1">0.000001</definedName>
    <definedName name="msk_tol_nl_gap" localSheetId="4" hidden="1">0.000001</definedName>
    <definedName name="msk_tol_nl_gap" localSheetId="1" hidden="1">0.000001</definedName>
    <definedName name="msk_tol_nl_gap" localSheetId="2" hidden="1">0.000001</definedName>
    <definedName name="msk_tol_nl_gap" localSheetId="3" hidden="1">0.000001</definedName>
    <definedName name="msk_tol_nl_mu_red" localSheetId="5" hidden="1">0.000000000001</definedName>
    <definedName name="msk_tol_nl_mu_red" localSheetId="4" hidden="1">0.000000000001</definedName>
    <definedName name="msk_tol_nl_mu_red" localSheetId="1" hidden="1">0.000000000001</definedName>
    <definedName name="msk_tol_nl_mu_red" localSheetId="2" hidden="1">0.000000000001</definedName>
    <definedName name="msk_tol_nl_mu_red" localSheetId="3" hidden="1">0.000000000001</definedName>
    <definedName name="msk_tol_nl_pfeas" localSheetId="5" hidden="1">0.00000001</definedName>
    <definedName name="msk_tol_nl_pfeas" localSheetId="4" hidden="1">0.00000001</definedName>
    <definedName name="msk_tol_nl_pfeas" localSheetId="1" hidden="1">0.00000001</definedName>
    <definedName name="msk_tol_nl_pfeas" localSheetId="2" hidden="1">0.00000001</definedName>
    <definedName name="msk_tol_nl_pfeas" localSheetId="3" hidden="1">0.00000001</definedName>
    <definedName name="msk_tol_nl_step" localSheetId="5" hidden="1">0.995</definedName>
    <definedName name="msk_tol_nl_step" localSheetId="4" hidden="1">0.995</definedName>
    <definedName name="msk_tol_nl_step" localSheetId="1" hidden="1">0.995</definedName>
    <definedName name="msk_tol_nl_step" localSheetId="2" hidden="1">0.995</definedName>
    <definedName name="msk_tol_nl_step" localSheetId="3" hidden="1">0.995</definedName>
    <definedName name="msk_tol_path" localSheetId="5" hidden="1">0.00000001</definedName>
    <definedName name="msk_tol_path" localSheetId="4" hidden="1">0.00000001</definedName>
    <definedName name="msk_tol_path" localSheetId="1" hidden="1">0.00000001</definedName>
    <definedName name="msk_tol_path" localSheetId="2" hidden="1">0.00000001</definedName>
    <definedName name="msk_tol_path" localSheetId="3" hidden="1">0.00000001</definedName>
    <definedName name="msk_tol_pfeas" localSheetId="5" hidden="1">0.0000000001</definedName>
    <definedName name="msk_tol_pfeas" localSheetId="4" hidden="1">0.0000000001</definedName>
    <definedName name="msk_tol_pfeas" localSheetId="1" hidden="1">0.0000000001</definedName>
    <definedName name="msk_tol_pfeas" localSheetId="2" hidden="1">0.0000000001</definedName>
    <definedName name="msk_tol_pfeas" localSheetId="3" hidden="1">0.0000000001</definedName>
    <definedName name="msk_tol_step" localSheetId="5" hidden="1">0.9999</definedName>
    <definedName name="msk_tol_step" localSheetId="4" hidden="1">0.9999</definedName>
    <definedName name="msk_tol_step" localSheetId="1" hidden="1">0.9999</definedName>
    <definedName name="msk_tol_step" localSheetId="2" hidden="1">0.9999</definedName>
    <definedName name="msk_tol_step" localSheetId="3" hidden="1">0.9999</definedName>
    <definedName name="Num_avail_for_hire">'Reorganizing Labor Force'!$C$12:$E$12</definedName>
    <definedName name="Num_employees">'Reorganizing Labor Force'!$H$36:$J$38</definedName>
    <definedName name="Num_employees_mod_Y1">'Reorganizing Labor Force'!$I$36</definedName>
    <definedName name="Num_employees_mod_Y2">'Reorganizing Labor Force'!$I$37</definedName>
    <definedName name="Num_employees_untrained_Y1">'Reorganizing Labor Force'!$J$36</definedName>
    <definedName name="Num_employees_untrained_Y2">'Reorganizing Labor Force'!$J$37</definedName>
    <definedName name="Num_employees_Y1">'Reorganizing Labor Force'!$H$36:$J$36</definedName>
    <definedName name="Num_employees_Y2">'Reorganizing Labor Force'!$H$37:$J$37</definedName>
    <definedName name="Num_hired_Y1">'Reorganizing Labor Force'!$H$19:$J$19</definedName>
    <definedName name="Num_hired_Y2">'Reorganizing Labor Force'!$H$20:$J$20</definedName>
    <definedName name="Num_hired_Y3">'Reorganizing Labor Force'!$H$21:$J$21</definedName>
    <definedName name="Num_Laidoff_Y1">'Reorganizing Labor Force'!$H$25:$J$25</definedName>
    <definedName name="Num_laidoff_Y2">'Reorganizing Labor Force'!$H$26:$J$26</definedName>
    <definedName name="Num_laidoff_Y3">'Reorganizing Labor Force'!$H$27:$J$27</definedName>
    <definedName name="optqeng_autostop" localSheetId="5" hidden="1">1</definedName>
    <definedName name="optqeng_autostop" localSheetId="4" hidden="1">1</definedName>
    <definedName name="optqeng_autostop" localSheetId="1" hidden="1">1</definedName>
    <definedName name="optqeng_autostop" localSheetId="2" hidden="1">1</definedName>
    <definedName name="optqeng_autostop" localSheetId="3" hidden="1">1</definedName>
    <definedName name="optqeng_checkdup" localSheetId="5" hidden="1">1</definedName>
    <definedName name="optqeng_checkdup" localSheetId="4" hidden="1">1</definedName>
    <definedName name="optqeng_checkdup" localSheetId="1" hidden="1">1</definedName>
    <definedName name="optqeng_checkdup" localSheetId="2" hidden="1">1</definedName>
    <definedName name="optqeng_checkdup" localSheetId="3" hidden="1">1</definedName>
    <definedName name="optqeng_fixedseed" localSheetId="5" hidden="1">1</definedName>
    <definedName name="optqeng_fixedseed" localSheetId="4" hidden="1">1</definedName>
    <definedName name="optqeng_fixedseed" localSheetId="1" hidden="1">1</definedName>
    <definedName name="optqeng_fixedseed" localSheetId="2" hidden="1">1</definedName>
    <definedName name="optqeng_fixedseed" localSheetId="3" hidden="1">1</definedName>
    <definedName name="optqeng_iters" localSheetId="5" hidden="1">100</definedName>
    <definedName name="optqeng_iters" localSheetId="4" hidden="1">100</definedName>
    <definedName name="optqeng_iters" localSheetId="1" hidden="1">100</definedName>
    <definedName name="optqeng_iters" localSheetId="2" hidden="1">100</definedName>
    <definedName name="optqeng_iters" localSheetId="3" hidden="1">100</definedName>
    <definedName name="optqeng_numsol" localSheetId="5" hidden="1">1</definedName>
    <definedName name="optqeng_numsol" localSheetId="4" hidden="1">1</definedName>
    <definedName name="optqeng_numsol" localSheetId="1" hidden="1">1</definedName>
    <definedName name="optqeng_numsol" localSheetId="2" hidden="1">1</definedName>
    <definedName name="optqeng_numsol" localSheetId="3" hidden="1">1</definedName>
    <definedName name="optqeng_objpre" localSheetId="5" hidden="1">0.0001</definedName>
    <definedName name="optqeng_objpre" localSheetId="4" hidden="1">0.0001</definedName>
    <definedName name="optqeng_objpre" localSheetId="1" hidden="1">0.0001</definedName>
    <definedName name="optqeng_objpre" localSheetId="2" hidden="1">0.0001</definedName>
    <definedName name="optqeng_objpre" localSheetId="3" hidden="1">0.0001</definedName>
    <definedName name="optqeng_rndseed" localSheetId="5" hidden="1">999</definedName>
    <definedName name="optqeng_rndseed" localSheetId="4" hidden="1">999</definedName>
    <definedName name="optqeng_rndseed" localSheetId="1" hidden="1">999</definedName>
    <definedName name="optqeng_rndseed" localSheetId="2" hidden="1">999</definedName>
    <definedName name="optqeng_rndseed" localSheetId="3" hidden="1">999</definedName>
    <definedName name="optqeng_taguchi" localSheetId="5" hidden="1">1</definedName>
    <definedName name="optqeng_taguchi" localSheetId="4" hidden="1">1</definedName>
    <definedName name="optqeng_taguchi" localSheetId="1" hidden="1">1</definedName>
    <definedName name="optqeng_taguchi" localSheetId="2" hidden="1">1</definedName>
    <definedName name="optqeng_taguchi" localSheetId="3" hidden="1">1</definedName>
    <definedName name="optqeng_varpre" localSheetId="5" hidden="1">0.0001</definedName>
    <definedName name="optqeng_varpre" localSheetId="4" hidden="1">0.0001</definedName>
    <definedName name="optqeng_varpre" localSheetId="1" hidden="1">0.0001</definedName>
    <definedName name="optqeng_varpre" localSheetId="2" hidden="1">0.0001</definedName>
    <definedName name="optqeng_varpre" localSheetId="3" hidden="1">0.0001</definedName>
    <definedName name="param_eprhs" localSheetId="3" hidden="1">0.00000001</definedName>
    <definedName name="param_extinc" localSheetId="5" hidden="1">0.5</definedName>
    <definedName name="param_extinc" localSheetId="4" hidden="1">0.5</definedName>
    <definedName name="param_extinc" localSheetId="1" hidden="1">0.5</definedName>
    <definedName name="param_extinc" localSheetId="2" hidden="1">0.5</definedName>
    <definedName name="param_extinc" localSheetId="3" hidden="1">0.5</definedName>
    <definedName name="param_iisbnd" localSheetId="5" hidden="1">0</definedName>
    <definedName name="param_iisbnd" localSheetId="4" hidden="1">0</definedName>
    <definedName name="param_iisbnd" localSheetId="1" hidden="1">0</definedName>
    <definedName name="param_iisbnd" localSheetId="2" hidden="1">0</definedName>
    <definedName name="param_iisbnd" localSheetId="3" hidden="1">0</definedName>
    <definedName name="param_nsfeas" localSheetId="5" hidden="1">0</definedName>
    <definedName name="param_nsfeas" localSheetId="4" hidden="1">0</definedName>
    <definedName name="param_nsfeas" localSheetId="1" hidden="1">0</definedName>
    <definedName name="param_nsfeas" localSheetId="2" hidden="1">0</definedName>
    <definedName name="param_nsfeas" localSheetId="3" hidden="1">0</definedName>
    <definedName name="qpsolver_itr" localSheetId="5" hidden="1">100</definedName>
    <definedName name="qpsolver_itr" localSheetId="4" hidden="1">100</definedName>
    <definedName name="qpsolver_itr" localSheetId="1" hidden="1">100</definedName>
    <definedName name="qpsolver_itr" localSheetId="2" hidden="1">100</definedName>
    <definedName name="qpsolver_itr" localSheetId="3" hidden="1">100</definedName>
    <definedName name="qpsolver_lin" localSheetId="5" hidden="1">1</definedName>
    <definedName name="qpsolver_lin" localSheetId="4" hidden="1">1</definedName>
    <definedName name="qpsolver_lin" localSheetId="1" hidden="1">1</definedName>
    <definedName name="qpsolver_lin" localSheetId="2" hidden="1">1</definedName>
    <definedName name="qpsolver_lin" localSheetId="3" hidden="1">1</definedName>
    <definedName name="qpsolver_neg" localSheetId="5" hidden="1">1</definedName>
    <definedName name="qpsolver_neg" localSheetId="4" hidden="1">1</definedName>
    <definedName name="qpsolver_neg" localSheetId="1" hidden="1">1</definedName>
    <definedName name="qpsolver_neg" localSheetId="2" hidden="1">1</definedName>
    <definedName name="qpsolver_neg" localSheetId="3" hidden="1">1</definedName>
    <definedName name="qpsolver_piv" localSheetId="5" hidden="1">0.000001</definedName>
    <definedName name="qpsolver_piv" localSheetId="4" hidden="1">0.000001</definedName>
    <definedName name="qpsolver_piv" localSheetId="1" hidden="1">0.000001</definedName>
    <definedName name="qpsolver_piv" localSheetId="2" hidden="1">0.000001</definedName>
    <definedName name="qpsolver_piv" localSheetId="3" hidden="1">0.000001</definedName>
    <definedName name="qpsolver_pre" localSheetId="5" hidden="1">0.000001</definedName>
    <definedName name="qpsolver_pre" localSheetId="4" hidden="1">0.000001</definedName>
    <definedName name="qpsolver_pre" localSheetId="1" hidden="1">0.000001</definedName>
    <definedName name="qpsolver_pre" localSheetId="2" hidden="1">0.000001</definedName>
    <definedName name="qpsolver_pre" localSheetId="3" hidden="1">0.000001</definedName>
    <definedName name="qpsolver_red" localSheetId="5" hidden="1">0.000001</definedName>
    <definedName name="qpsolver_red" localSheetId="4" hidden="1">0.000001</definedName>
    <definedName name="qpsolver_red" localSheetId="1" hidden="1">0.000001</definedName>
    <definedName name="qpsolver_red" localSheetId="2" hidden="1">0.000001</definedName>
    <definedName name="qpsolver_red" localSheetId="3" hidden="1">0.000001</definedName>
    <definedName name="qpsolver_rep" localSheetId="5" hidden="1">2</definedName>
    <definedName name="qpsolver_rep" localSheetId="4" hidden="1">2</definedName>
    <definedName name="qpsolver_rep" localSheetId="1" hidden="1">2</definedName>
    <definedName name="qpsolver_rep" localSheetId="2" hidden="1">2</definedName>
    <definedName name="qpsolver_rep" localSheetId="3" hidden="1">2</definedName>
    <definedName name="qpsolver_scl" localSheetId="5" hidden="1">2</definedName>
    <definedName name="qpsolver_scl" localSheetId="4" hidden="1">2</definedName>
    <definedName name="qpsolver_scl" localSheetId="1" hidden="1">2</definedName>
    <definedName name="qpsolver_scl" localSheetId="2" hidden="1">2</definedName>
    <definedName name="qpsolver_scl" localSheetId="3" hidden="1">2</definedName>
    <definedName name="qpsolver_sho" localSheetId="5" hidden="1">2</definedName>
    <definedName name="qpsolver_sho" localSheetId="4" hidden="1">2</definedName>
    <definedName name="qpsolver_sho" localSheetId="1" hidden="1">2</definedName>
    <definedName name="qpsolver_sho" localSheetId="2" hidden="1">2</definedName>
    <definedName name="qpsolver_sho" localSheetId="3" hidden="1">2</definedName>
    <definedName name="qpsolver_tim" localSheetId="5" hidden="1">100</definedName>
    <definedName name="qpsolver_tim" localSheetId="4" hidden="1">100</definedName>
    <definedName name="qpsolver_tim" localSheetId="1" hidden="1">100</definedName>
    <definedName name="qpsolver_tim" localSheetId="2" hidden="1">100</definedName>
    <definedName name="qpsolver_tim" localSheetId="3" hidden="1">100</definedName>
    <definedName name="qpsolver_tol" localSheetId="5" hidden="1">0.05</definedName>
    <definedName name="qpsolver_tol" localSheetId="4" hidden="1">0.05</definedName>
    <definedName name="qpsolver_tol" localSheetId="1" hidden="1">0.05</definedName>
    <definedName name="qpsolver_tol" localSheetId="2" hidden="1">0.05</definedName>
    <definedName name="qpsolver_tol" localSheetId="3" hidden="1">0.05</definedName>
    <definedName name="Required_employees_Y3">'Reorganizing Labor Force'!$J$13</definedName>
    <definedName name="Required_number_employees">'Reorganizing Labor Force'!$H$14:$J$16</definedName>
    <definedName name="Required_per_day">'Scheduling — 1 Stage'!$F$25:$L$25</definedName>
    <definedName name="Rotation_decisions">'Airline Crew Scheduling'!$F$15:$F$28</definedName>
    <definedName name="scen_change" localSheetId="5" hidden="1">'Airline Crew Scheduling'!#REF!</definedName>
    <definedName name="scen_change" localSheetId="4" hidden="1">'Reorganizing Labor Force'!#REF!</definedName>
    <definedName name="scen_change" localSheetId="1" hidden="1">'Scheduling — 1 Stage'!#REF!</definedName>
    <definedName name="scen_change" localSheetId="2" hidden="1">'Scheduling — 2 Stage'!#REF!</definedName>
    <definedName name="scen_change" localSheetId="3" hidden="1">'Scheduling Plus Seniority'!#REF!</definedName>
    <definedName name="scen_result" localSheetId="5" hidden="1">'Airline Crew Scheduling'!#REF!</definedName>
    <definedName name="scen_result" localSheetId="4" hidden="1">'Reorganizing Labor Force'!#REF!</definedName>
    <definedName name="scen_result" localSheetId="1" hidden="1">'Scheduling — 1 Stage'!#REF!</definedName>
    <definedName name="scen_result" localSheetId="2" hidden="1">'Scheduling — 2 Stage'!#REF!</definedName>
    <definedName name="scen_result" localSheetId="3" hidden="1">'Scheduling Plus Seniority'!#REF!</definedName>
    <definedName name="Schedule_per_employee">'Scheduling — 2 Stage'!$T$27:$T$51</definedName>
    <definedName name="Schedules">'Scheduling — 2 Stage'!$M$27:$S$51</definedName>
    <definedName name="sencount" hidden="1">4</definedName>
    <definedName name="solver_acc" localSheetId="5" hidden="1">0.001</definedName>
    <definedName name="solver_acc" localSheetId="4" hidden="1">0.001</definedName>
    <definedName name="solver_acc" localSheetId="1" hidden="1">0.001</definedName>
    <definedName name="solver_acc" localSheetId="2" hidden="1">0.001</definedName>
    <definedName name="solver_acc" localSheetId="3" hidden="1">0.001</definedName>
    <definedName name="solver_adj" localSheetId="5" hidden="1">'Airline Crew Scheduling'!$F$15:$F$28</definedName>
    <definedName name="solver_adj" localSheetId="4" hidden="1">'Reorganizing Labor Force'!$H$25:$J$27</definedName>
    <definedName name="solver_adj" localSheetId="1" hidden="1">'Scheduling — 1 Stage'!$D$15:$D$21</definedName>
    <definedName name="solver_adj" localSheetId="2" hidden="1">'Scheduling — 2 Stage'!$M$27:$S$51</definedName>
    <definedName name="solver_adj" localSheetId="3" hidden="1">'Scheduling Plus Seniority'!$N$27:$T$51</definedName>
    <definedName name="solver_adj_ob" localSheetId="5" hidden="1">1</definedName>
    <definedName name="solver_adj_ob" localSheetId="4" hidden="1">1</definedName>
    <definedName name="solver_adj_ob" localSheetId="1" hidden="1">1</definedName>
    <definedName name="solver_adj_ob" localSheetId="2" hidden="1">1</definedName>
    <definedName name="solver_adj_ob" localSheetId="3" hidden="1">1</definedName>
    <definedName name="solver_adj_ob1" localSheetId="5" hidden="1">1</definedName>
    <definedName name="solver_adj_ob1" localSheetId="4" hidden="1">1</definedName>
    <definedName name="solver_adj_ob1" localSheetId="1" hidden="1">1</definedName>
    <definedName name="solver_adj_ob1" localSheetId="2" hidden="1">1</definedName>
    <definedName name="solver_adj_ob1" localSheetId="3" hidden="1">1</definedName>
    <definedName name="solver_adj_ob2" localSheetId="5" hidden="1">1</definedName>
    <definedName name="solver_adj_ob2" localSheetId="4" hidden="1">1</definedName>
    <definedName name="solver_adj_ob2" localSheetId="1" hidden="1">1</definedName>
    <definedName name="solver_adj_ob2" localSheetId="2" hidden="1">1</definedName>
    <definedName name="solver_adj_ob2" localSheetId="3" hidden="1">1</definedName>
    <definedName name="solver_adj_ob3" localSheetId="4" hidden="1">1</definedName>
    <definedName name="solver_adj1" localSheetId="4" hidden="1">'Reorganizing Labor Force'!$H$19:$J$21</definedName>
    <definedName name="solver_adj2" localSheetId="4" hidden="1">'Reorganizing Labor Force'!$I$31:$J$33</definedName>
    <definedName name="solver_ars" localSheetId="5" hidden="1">1</definedName>
    <definedName name="solver_ars" localSheetId="4" hidden="1">1</definedName>
    <definedName name="solver_ars" localSheetId="1" hidden="1">1</definedName>
    <definedName name="solver_ars" localSheetId="2" hidden="1">1</definedName>
    <definedName name="solver_ars" localSheetId="3" hidden="1">1</definedName>
    <definedName name="solver_bigm" localSheetId="5" hidden="1">1000000</definedName>
    <definedName name="solver_bigm" localSheetId="4" hidden="1">1000000</definedName>
    <definedName name="solver_bigm" localSheetId="1" hidden="1">1000000</definedName>
    <definedName name="solver_bigm" localSheetId="2" hidden="1">1000000</definedName>
    <definedName name="solver_bigm" localSheetId="3" hidden="1">1000000</definedName>
    <definedName name="solver_bnd" localSheetId="5" hidden="1">1</definedName>
    <definedName name="solver_bnd" localSheetId="4" hidden="1">1</definedName>
    <definedName name="solver_bnd" localSheetId="1" hidden="1">1</definedName>
    <definedName name="solver_bnd" localSheetId="2" hidden="1">1</definedName>
    <definedName name="solver_bnd" localSheetId="3" hidden="1">1</definedName>
    <definedName name="solver_cct" localSheetId="5" hidden="1">20</definedName>
    <definedName name="solver_cct" localSheetId="4" hidden="1">20</definedName>
    <definedName name="solver_cct" localSheetId="1" hidden="1">20</definedName>
    <definedName name="solver_cct" localSheetId="2" hidden="1">20</definedName>
    <definedName name="solver_cct" localSheetId="3" hidden="1">20</definedName>
    <definedName name="solver_cgt" localSheetId="5" hidden="1">1</definedName>
    <definedName name="solver_cgt" localSheetId="4" hidden="1">1</definedName>
    <definedName name="solver_cgt" localSheetId="1" hidden="1">1</definedName>
    <definedName name="solver_cgt" localSheetId="2" hidden="1">1</definedName>
    <definedName name="solver_cgt" localSheetId="3" hidden="1">1</definedName>
    <definedName name="solver_cha" localSheetId="5" hidden="1">0</definedName>
    <definedName name="solver_cha" localSheetId="4" hidden="1">0</definedName>
    <definedName name="solver_cha" localSheetId="1" hidden="1">0</definedName>
    <definedName name="solver_cha" localSheetId="2" hidden="1">0</definedName>
    <definedName name="solver_cha" localSheetId="3" hidden="1">0</definedName>
    <definedName name="solver_chc1" localSheetId="5" hidden="1">0</definedName>
    <definedName name="solver_chc1" localSheetId="4" hidden="1">0</definedName>
    <definedName name="solver_chc1" localSheetId="1" hidden="1">0</definedName>
    <definedName name="solver_chc1" localSheetId="2" hidden="1">0</definedName>
    <definedName name="solver_chc1" localSheetId="3" hidden="1">0</definedName>
    <definedName name="solver_chc10" localSheetId="5" hidden="1">0</definedName>
    <definedName name="solver_chc10" localSheetId="4" hidden="1">0</definedName>
    <definedName name="solver_chc10" localSheetId="1" hidden="1">0</definedName>
    <definedName name="solver_chc10" localSheetId="2" hidden="1">0</definedName>
    <definedName name="solver_chc10" localSheetId="3" hidden="1">0</definedName>
    <definedName name="solver_chc11" localSheetId="5" hidden="1">0</definedName>
    <definedName name="solver_chc11" localSheetId="4" hidden="1">0</definedName>
    <definedName name="solver_chc11" localSheetId="1" hidden="1">0</definedName>
    <definedName name="solver_chc11" localSheetId="2" hidden="1">0</definedName>
    <definedName name="solver_chc11" localSheetId="3" hidden="1">0</definedName>
    <definedName name="solver_chc12" localSheetId="5" hidden="1">0</definedName>
    <definedName name="solver_chc12" localSheetId="4" hidden="1">0</definedName>
    <definedName name="solver_chc12" localSheetId="1" hidden="1">0</definedName>
    <definedName name="solver_chc12" localSheetId="2" hidden="1">0</definedName>
    <definedName name="solver_chc12" localSheetId="3" hidden="1">0</definedName>
    <definedName name="solver_chc13" localSheetId="5" hidden="1">0</definedName>
    <definedName name="solver_chc13" localSheetId="4" hidden="1">0</definedName>
    <definedName name="solver_chc13" localSheetId="1" hidden="1">0</definedName>
    <definedName name="solver_chc13" localSheetId="2" hidden="1">0</definedName>
    <definedName name="solver_chc13" localSheetId="3" hidden="1">0</definedName>
    <definedName name="solver_chc14" localSheetId="5" hidden="1">0</definedName>
    <definedName name="solver_chc14" localSheetId="4" hidden="1">0</definedName>
    <definedName name="solver_chc14" localSheetId="1" hidden="1">0</definedName>
    <definedName name="solver_chc14" localSheetId="2" hidden="1">0</definedName>
    <definedName name="solver_chc14" localSheetId="3" hidden="1">0</definedName>
    <definedName name="solver_chc15" localSheetId="5" hidden="1">0</definedName>
    <definedName name="solver_chc15" localSheetId="4" hidden="1">0</definedName>
    <definedName name="solver_chc15" localSheetId="1" hidden="1">0</definedName>
    <definedName name="solver_chc15" localSheetId="2" hidden="1">0</definedName>
    <definedName name="solver_chc15" localSheetId="3" hidden="1">0</definedName>
    <definedName name="solver_chc16" localSheetId="4" hidden="1">0</definedName>
    <definedName name="solver_chc17" localSheetId="4" hidden="1">0</definedName>
    <definedName name="solver_chc18" localSheetId="4" hidden="1">0</definedName>
    <definedName name="solver_chc19" localSheetId="4" hidden="1">0</definedName>
    <definedName name="solver_chc2" localSheetId="5" hidden="1">0</definedName>
    <definedName name="solver_chc2" localSheetId="4" hidden="1">0</definedName>
    <definedName name="solver_chc2" localSheetId="1" hidden="1">0</definedName>
    <definedName name="solver_chc2" localSheetId="2" hidden="1">0</definedName>
    <definedName name="solver_chc2" localSheetId="3" hidden="1">0</definedName>
    <definedName name="solver_chc20" localSheetId="4" hidden="1">0</definedName>
    <definedName name="solver_chc3" localSheetId="5" hidden="1">0</definedName>
    <definedName name="solver_chc3" localSheetId="4" hidden="1">0</definedName>
    <definedName name="solver_chc3" localSheetId="1" hidden="1">0</definedName>
    <definedName name="solver_chc3" localSheetId="2" hidden="1">0</definedName>
    <definedName name="solver_chc3" localSheetId="3" hidden="1">0</definedName>
    <definedName name="solver_chc4" localSheetId="5" hidden="1">0</definedName>
    <definedName name="solver_chc4" localSheetId="4" hidden="1">0</definedName>
    <definedName name="solver_chc4" localSheetId="1" hidden="1">0</definedName>
    <definedName name="solver_chc4" localSheetId="2" hidden="1">0</definedName>
    <definedName name="solver_chc4" localSheetId="3" hidden="1">0</definedName>
    <definedName name="solver_chc5" localSheetId="5" hidden="1">0</definedName>
    <definedName name="solver_chc5" localSheetId="4" hidden="1">0</definedName>
    <definedName name="solver_chc5" localSheetId="1" hidden="1">0</definedName>
    <definedName name="solver_chc5" localSheetId="2" hidden="1">0</definedName>
    <definedName name="solver_chc5" localSheetId="3" hidden="1">0</definedName>
    <definedName name="solver_chc6" localSheetId="5" hidden="1">0</definedName>
    <definedName name="solver_chc6" localSheetId="4" hidden="1">0</definedName>
    <definedName name="solver_chc6" localSheetId="1" hidden="1">0</definedName>
    <definedName name="solver_chc6" localSheetId="2" hidden="1">0</definedName>
    <definedName name="solver_chc6" localSheetId="3" hidden="1">0</definedName>
    <definedName name="solver_chc7" localSheetId="5" hidden="1">0</definedName>
    <definedName name="solver_chc7" localSheetId="4" hidden="1">0</definedName>
    <definedName name="solver_chc7" localSheetId="1" hidden="1">0</definedName>
    <definedName name="solver_chc7" localSheetId="2" hidden="1">0</definedName>
    <definedName name="solver_chc7" localSheetId="3" hidden="1">0</definedName>
    <definedName name="solver_chc8" localSheetId="5" hidden="1">0</definedName>
    <definedName name="solver_chc8" localSheetId="4" hidden="1">0</definedName>
    <definedName name="solver_chc8" localSheetId="1" hidden="1">0</definedName>
    <definedName name="solver_chc8" localSheetId="2" hidden="1">0</definedName>
    <definedName name="solver_chc8" localSheetId="3" hidden="1">0</definedName>
    <definedName name="solver_chc9" localSheetId="5" hidden="1">0</definedName>
    <definedName name="solver_chc9" localSheetId="4" hidden="1">0</definedName>
    <definedName name="solver_chc9" localSheetId="1" hidden="1">0</definedName>
    <definedName name="solver_chc9" localSheetId="2" hidden="1">0</definedName>
    <definedName name="solver_chc9" localSheetId="3" hidden="1">0</definedName>
    <definedName name="solver_chn" localSheetId="5" hidden="1">4</definedName>
    <definedName name="solver_chn" localSheetId="4" hidden="1">4</definedName>
    <definedName name="solver_chn" localSheetId="1" hidden="1">4</definedName>
    <definedName name="solver_chn" localSheetId="2" hidden="1">4</definedName>
    <definedName name="solver_chn" localSheetId="3" hidden="1">4</definedName>
    <definedName name="solver_chp1" localSheetId="5" hidden="1">0</definedName>
    <definedName name="solver_chp1" localSheetId="4" hidden="1">0</definedName>
    <definedName name="solver_chp1" localSheetId="1" hidden="1">0</definedName>
    <definedName name="solver_chp1" localSheetId="2" hidden="1">0</definedName>
    <definedName name="solver_chp1" localSheetId="3" hidden="1">0</definedName>
    <definedName name="solver_chp10" localSheetId="5" hidden="1">0</definedName>
    <definedName name="solver_chp10" localSheetId="4" hidden="1">0</definedName>
    <definedName name="solver_chp10" localSheetId="1" hidden="1">0</definedName>
    <definedName name="solver_chp10" localSheetId="2" hidden="1">0</definedName>
    <definedName name="solver_chp10" localSheetId="3" hidden="1">0</definedName>
    <definedName name="solver_chp11" localSheetId="5" hidden="1">0</definedName>
    <definedName name="solver_chp11" localSheetId="4" hidden="1">0</definedName>
    <definedName name="solver_chp11" localSheetId="1" hidden="1">0</definedName>
    <definedName name="solver_chp11" localSheetId="2" hidden="1">0</definedName>
    <definedName name="solver_chp11" localSheetId="3" hidden="1">0</definedName>
    <definedName name="solver_chp12" localSheetId="5" hidden="1">0</definedName>
    <definedName name="solver_chp12" localSheetId="4" hidden="1">0</definedName>
    <definedName name="solver_chp12" localSheetId="1" hidden="1">0</definedName>
    <definedName name="solver_chp12" localSheetId="2" hidden="1">0</definedName>
    <definedName name="solver_chp12" localSheetId="3" hidden="1">0</definedName>
    <definedName name="solver_chp13" localSheetId="5" hidden="1">0</definedName>
    <definedName name="solver_chp13" localSheetId="4" hidden="1">0</definedName>
    <definedName name="solver_chp13" localSheetId="1" hidden="1">0</definedName>
    <definedName name="solver_chp13" localSheetId="2" hidden="1">0</definedName>
    <definedName name="solver_chp13" localSheetId="3" hidden="1">0</definedName>
    <definedName name="solver_chp14" localSheetId="5" hidden="1">0</definedName>
    <definedName name="solver_chp14" localSheetId="4" hidden="1">0</definedName>
    <definedName name="solver_chp14" localSheetId="1" hidden="1">0</definedName>
    <definedName name="solver_chp14" localSheetId="2" hidden="1">0</definedName>
    <definedName name="solver_chp14" localSheetId="3" hidden="1">0</definedName>
    <definedName name="solver_chp15" localSheetId="5" hidden="1">0</definedName>
    <definedName name="solver_chp15" localSheetId="4" hidden="1">0</definedName>
    <definedName name="solver_chp15" localSheetId="1" hidden="1">0</definedName>
    <definedName name="solver_chp15" localSheetId="2" hidden="1">0</definedName>
    <definedName name="solver_chp15" localSheetId="3" hidden="1">0</definedName>
    <definedName name="solver_chp16" localSheetId="4" hidden="1">0</definedName>
    <definedName name="solver_chp17" localSheetId="4" hidden="1">0</definedName>
    <definedName name="solver_chp18" localSheetId="4" hidden="1">0</definedName>
    <definedName name="solver_chp19" localSheetId="4" hidden="1">0</definedName>
    <definedName name="solver_chp2" localSheetId="5" hidden="1">0</definedName>
    <definedName name="solver_chp2" localSheetId="4" hidden="1">0</definedName>
    <definedName name="solver_chp2" localSheetId="1" hidden="1">0</definedName>
    <definedName name="solver_chp2" localSheetId="2" hidden="1">0</definedName>
    <definedName name="solver_chp2" localSheetId="3" hidden="1">0</definedName>
    <definedName name="solver_chp20" localSheetId="4" hidden="1">0</definedName>
    <definedName name="solver_chp3" localSheetId="5" hidden="1">0</definedName>
    <definedName name="solver_chp3" localSheetId="4" hidden="1">0</definedName>
    <definedName name="solver_chp3" localSheetId="1" hidden="1">0</definedName>
    <definedName name="solver_chp3" localSheetId="2" hidden="1">0</definedName>
    <definedName name="solver_chp3" localSheetId="3" hidden="1">0</definedName>
    <definedName name="solver_chp4" localSheetId="5" hidden="1">0</definedName>
    <definedName name="solver_chp4" localSheetId="4" hidden="1">0</definedName>
    <definedName name="solver_chp4" localSheetId="1" hidden="1">0</definedName>
    <definedName name="solver_chp4" localSheetId="2" hidden="1">0</definedName>
    <definedName name="solver_chp4" localSheetId="3" hidden="1">0</definedName>
    <definedName name="solver_chp5" localSheetId="5" hidden="1">0</definedName>
    <definedName name="solver_chp5" localSheetId="4" hidden="1">0</definedName>
    <definedName name="solver_chp5" localSheetId="1" hidden="1">0</definedName>
    <definedName name="solver_chp5" localSheetId="2" hidden="1">0</definedName>
    <definedName name="solver_chp5" localSheetId="3" hidden="1">0</definedName>
    <definedName name="solver_chp6" localSheetId="5" hidden="1">0</definedName>
    <definedName name="solver_chp6" localSheetId="4" hidden="1">0</definedName>
    <definedName name="solver_chp6" localSheetId="1" hidden="1">0</definedName>
    <definedName name="solver_chp6" localSheetId="2" hidden="1">0</definedName>
    <definedName name="solver_chp6" localSheetId="3" hidden="1">0</definedName>
    <definedName name="solver_chp7" localSheetId="5" hidden="1">0</definedName>
    <definedName name="solver_chp7" localSheetId="4" hidden="1">0</definedName>
    <definedName name="solver_chp7" localSheetId="1" hidden="1">0</definedName>
    <definedName name="solver_chp7" localSheetId="2" hidden="1">0</definedName>
    <definedName name="solver_chp7" localSheetId="3" hidden="1">0</definedName>
    <definedName name="solver_chp8" localSheetId="5" hidden="1">0</definedName>
    <definedName name="solver_chp8" localSheetId="4" hidden="1">0</definedName>
    <definedName name="solver_chp8" localSheetId="1" hidden="1">0</definedName>
    <definedName name="solver_chp8" localSheetId="2" hidden="1">0</definedName>
    <definedName name="solver_chp8" localSheetId="3" hidden="1">0</definedName>
    <definedName name="solver_chp9" localSheetId="5" hidden="1">0</definedName>
    <definedName name="solver_chp9" localSheetId="4" hidden="1">0</definedName>
    <definedName name="solver_chp9" localSheetId="1" hidden="1">0</definedName>
    <definedName name="solver_chp9" localSheetId="2" hidden="1">0</definedName>
    <definedName name="solver_chp9" localSheetId="3" hidden="1">0</definedName>
    <definedName name="solver_cht" localSheetId="5" hidden="1">0</definedName>
    <definedName name="solver_cht" localSheetId="4" hidden="1">0</definedName>
    <definedName name="solver_cht" localSheetId="1" hidden="1">0</definedName>
    <definedName name="solver_cht" localSheetId="2" hidden="1">0</definedName>
    <definedName name="solver_cht" localSheetId="3" hidden="1">0</definedName>
    <definedName name="solver_cir1" localSheetId="5" hidden="1">1</definedName>
    <definedName name="solver_cir1" localSheetId="4" hidden="1">1</definedName>
    <definedName name="solver_cir1" localSheetId="1" hidden="1">1</definedName>
    <definedName name="solver_cir1" localSheetId="2" hidden="1">1</definedName>
    <definedName name="solver_cir1" localSheetId="3" hidden="1">1</definedName>
    <definedName name="solver_cir10" localSheetId="5" hidden="1">1</definedName>
    <definedName name="solver_cir10" localSheetId="4" hidden="1">1</definedName>
    <definedName name="solver_cir10" localSheetId="1" hidden="1">1</definedName>
    <definedName name="solver_cir10" localSheetId="2" hidden="1">1</definedName>
    <definedName name="solver_cir10" localSheetId="3" hidden="1">1</definedName>
    <definedName name="solver_cir11" localSheetId="5" hidden="1">1</definedName>
    <definedName name="solver_cir11" localSheetId="4" hidden="1">1</definedName>
    <definedName name="solver_cir11" localSheetId="1" hidden="1">1</definedName>
    <definedName name="solver_cir11" localSheetId="2" hidden="1">1</definedName>
    <definedName name="solver_cir11" localSheetId="3" hidden="1">1</definedName>
    <definedName name="solver_cir12" localSheetId="5" hidden="1">1</definedName>
    <definedName name="solver_cir12" localSheetId="4" hidden="1">1</definedName>
    <definedName name="solver_cir12" localSheetId="1" hidden="1">1</definedName>
    <definedName name="solver_cir12" localSheetId="2" hidden="1">1</definedName>
    <definedName name="solver_cir12" localSheetId="3" hidden="1">1</definedName>
    <definedName name="solver_cir13" localSheetId="5" hidden="1">1</definedName>
    <definedName name="solver_cir13" localSheetId="4" hidden="1">1</definedName>
    <definedName name="solver_cir13" localSheetId="1" hidden="1">1</definedName>
    <definedName name="solver_cir13" localSheetId="2" hidden="1">1</definedName>
    <definedName name="solver_cir13" localSheetId="3" hidden="1">1</definedName>
    <definedName name="solver_cir14" localSheetId="5" hidden="1">1</definedName>
    <definedName name="solver_cir14" localSheetId="4" hidden="1">1</definedName>
    <definedName name="solver_cir14" localSheetId="1" hidden="1">1</definedName>
    <definedName name="solver_cir14" localSheetId="2" hidden="1">1</definedName>
    <definedName name="solver_cir14" localSheetId="3" hidden="1">1</definedName>
    <definedName name="solver_cir15" localSheetId="5" hidden="1">1</definedName>
    <definedName name="solver_cir15" localSheetId="4" hidden="1">1</definedName>
    <definedName name="solver_cir15" localSheetId="1" hidden="1">1</definedName>
    <definedName name="solver_cir15" localSheetId="2" hidden="1">1</definedName>
    <definedName name="solver_cir15" localSheetId="3" hidden="1">1</definedName>
    <definedName name="solver_cir16" localSheetId="4" hidden="1">1</definedName>
    <definedName name="solver_cir17" localSheetId="4" hidden="1">1</definedName>
    <definedName name="solver_cir18" localSheetId="4" hidden="1">1</definedName>
    <definedName name="solver_cir19" localSheetId="4" hidden="1">1</definedName>
    <definedName name="solver_cir2" localSheetId="5" hidden="1">1</definedName>
    <definedName name="solver_cir2" localSheetId="4" hidden="1">1</definedName>
    <definedName name="solver_cir2" localSheetId="1" hidden="1">1</definedName>
    <definedName name="solver_cir2" localSheetId="2" hidden="1">1</definedName>
    <definedName name="solver_cir2" localSheetId="3" hidden="1">1</definedName>
    <definedName name="solver_cir20" localSheetId="4" hidden="1">1</definedName>
    <definedName name="solver_cir3" localSheetId="5" hidden="1">1</definedName>
    <definedName name="solver_cir3" localSheetId="4" hidden="1">1</definedName>
    <definedName name="solver_cir3" localSheetId="1" hidden="1">1</definedName>
    <definedName name="solver_cir3" localSheetId="2" hidden="1">1</definedName>
    <definedName name="solver_cir3" localSheetId="3" hidden="1">1</definedName>
    <definedName name="solver_cir4" localSheetId="5" hidden="1">1</definedName>
    <definedName name="solver_cir4" localSheetId="4" hidden="1">1</definedName>
    <definedName name="solver_cir4" localSheetId="1" hidden="1">1</definedName>
    <definedName name="solver_cir4" localSheetId="2" hidden="1">1</definedName>
    <definedName name="solver_cir4" localSheetId="3" hidden="1">1</definedName>
    <definedName name="solver_cir5" localSheetId="5" hidden="1">1</definedName>
    <definedName name="solver_cir5" localSheetId="4" hidden="1">1</definedName>
    <definedName name="solver_cir5" localSheetId="1" hidden="1">1</definedName>
    <definedName name="solver_cir5" localSheetId="2" hidden="1">1</definedName>
    <definedName name="solver_cir5" localSheetId="3" hidden="1">1</definedName>
    <definedName name="solver_cir6" localSheetId="5" hidden="1">1</definedName>
    <definedName name="solver_cir6" localSheetId="4" hidden="1">1</definedName>
    <definedName name="solver_cir6" localSheetId="1" hidden="1">1</definedName>
    <definedName name="solver_cir6" localSheetId="2" hidden="1">1</definedName>
    <definedName name="solver_cir6" localSheetId="3" hidden="1">1</definedName>
    <definedName name="solver_cir7" localSheetId="5" hidden="1">1</definedName>
    <definedName name="solver_cir7" localSheetId="4" hidden="1">1</definedName>
    <definedName name="solver_cir7" localSheetId="1" hidden="1">1</definedName>
    <definedName name="solver_cir7" localSheetId="2" hidden="1">1</definedName>
    <definedName name="solver_cir7" localSheetId="3" hidden="1">1</definedName>
    <definedName name="solver_cir8" localSheetId="5" hidden="1">1</definedName>
    <definedName name="solver_cir8" localSheetId="4" hidden="1">1</definedName>
    <definedName name="solver_cir8" localSheetId="1" hidden="1">1</definedName>
    <definedName name="solver_cir8" localSheetId="2" hidden="1">1</definedName>
    <definedName name="solver_cir8" localSheetId="3" hidden="1">1</definedName>
    <definedName name="solver_cir9" localSheetId="5" hidden="1">1</definedName>
    <definedName name="solver_cir9" localSheetId="4" hidden="1">1</definedName>
    <definedName name="solver_cir9" localSheetId="1" hidden="1">1</definedName>
    <definedName name="solver_cir9" localSheetId="2" hidden="1">1</definedName>
    <definedName name="solver_cir9" localSheetId="3" hidden="1">1</definedName>
    <definedName name="solver_con" localSheetId="5" hidden="1">" "</definedName>
    <definedName name="solver_con" localSheetId="4" hidden="1">" "</definedName>
    <definedName name="solver_con" localSheetId="1" hidden="1">" "</definedName>
    <definedName name="solver_con" localSheetId="2" hidden="1">" "</definedName>
    <definedName name="solver_con" localSheetId="3" hidden="1">" "</definedName>
    <definedName name="solver_con1" localSheetId="5" hidden="1">" "</definedName>
    <definedName name="solver_con1" localSheetId="4" hidden="1">" "</definedName>
    <definedName name="solver_con1" localSheetId="1" hidden="1">" "</definedName>
    <definedName name="solver_con1" localSheetId="2" hidden="1">" "</definedName>
    <definedName name="solver_con1" localSheetId="3" hidden="1">" "</definedName>
    <definedName name="solver_con10" localSheetId="5" hidden="1">" "</definedName>
    <definedName name="solver_con10" localSheetId="4" hidden="1">" "</definedName>
    <definedName name="solver_con10" localSheetId="1" hidden="1">" "</definedName>
    <definedName name="solver_con10" localSheetId="2" hidden="1">" "</definedName>
    <definedName name="solver_con10" localSheetId="3" hidden="1">" "</definedName>
    <definedName name="solver_con11" localSheetId="5" hidden="1">" "</definedName>
    <definedName name="solver_con11" localSheetId="4" hidden="1">" "</definedName>
    <definedName name="solver_con11" localSheetId="1" hidden="1">" "</definedName>
    <definedName name="solver_con11" localSheetId="2" hidden="1">" "</definedName>
    <definedName name="solver_con11" localSheetId="3" hidden="1">" "</definedName>
    <definedName name="solver_con12" localSheetId="5" hidden="1">" "</definedName>
    <definedName name="solver_con12" localSheetId="4" hidden="1">" "</definedName>
    <definedName name="solver_con12" localSheetId="1" hidden="1">" "</definedName>
    <definedName name="solver_con12" localSheetId="2" hidden="1">" "</definedName>
    <definedName name="solver_con12" localSheetId="3" hidden="1">" "</definedName>
    <definedName name="solver_con13" localSheetId="5" hidden="1">" "</definedName>
    <definedName name="solver_con13" localSheetId="4" hidden="1">" "</definedName>
    <definedName name="solver_con13" localSheetId="1" hidden="1">" "</definedName>
    <definedName name="solver_con13" localSheetId="2" hidden="1">" "</definedName>
    <definedName name="solver_con13" localSheetId="3" hidden="1">" "</definedName>
    <definedName name="solver_con14" localSheetId="5" hidden="1">" "</definedName>
    <definedName name="solver_con14" localSheetId="4" hidden="1">" "</definedName>
    <definedName name="solver_con14" localSheetId="1" hidden="1">" "</definedName>
    <definedName name="solver_con14" localSheetId="2" hidden="1">" "</definedName>
    <definedName name="solver_con14" localSheetId="3" hidden="1">" "</definedName>
    <definedName name="solver_con15" localSheetId="5" hidden="1">" "</definedName>
    <definedName name="solver_con15" localSheetId="4" hidden="1">" "</definedName>
    <definedName name="solver_con15" localSheetId="1" hidden="1">" "</definedName>
    <definedName name="solver_con15" localSheetId="2" hidden="1">" "</definedName>
    <definedName name="solver_con15" localSheetId="3" hidden="1">" "</definedName>
    <definedName name="solver_con16" localSheetId="4" hidden="1">" "</definedName>
    <definedName name="solver_con17" localSheetId="4" hidden="1">" "</definedName>
    <definedName name="solver_con18" localSheetId="4" hidden="1">" "</definedName>
    <definedName name="solver_con19" localSheetId="4" hidden="1">" "</definedName>
    <definedName name="solver_con2" localSheetId="5" hidden="1">" "</definedName>
    <definedName name="solver_con2" localSheetId="4" hidden="1">" "</definedName>
    <definedName name="solver_con2" localSheetId="1" hidden="1">" "</definedName>
    <definedName name="solver_con2" localSheetId="2" hidden="1">" "</definedName>
    <definedName name="solver_con2" localSheetId="3" hidden="1">" "</definedName>
    <definedName name="solver_con20" localSheetId="4" hidden="1">" "</definedName>
    <definedName name="solver_con3" localSheetId="5" hidden="1">" "</definedName>
    <definedName name="solver_con3" localSheetId="4" hidden="1">" "</definedName>
    <definedName name="solver_con3" localSheetId="1" hidden="1">" "</definedName>
    <definedName name="solver_con3" localSheetId="2" hidden="1">" "</definedName>
    <definedName name="solver_con3" localSheetId="3" hidden="1">" "</definedName>
    <definedName name="solver_con4" localSheetId="5" hidden="1">" "</definedName>
    <definedName name="solver_con4" localSheetId="4" hidden="1">" "</definedName>
    <definedName name="solver_con4" localSheetId="1" hidden="1">" "</definedName>
    <definedName name="solver_con4" localSheetId="2" hidden="1">" "</definedName>
    <definedName name="solver_con4" localSheetId="3" hidden="1">" "</definedName>
    <definedName name="solver_con5" localSheetId="5" hidden="1">" "</definedName>
    <definedName name="solver_con5" localSheetId="4" hidden="1">" "</definedName>
    <definedName name="solver_con5" localSheetId="1" hidden="1">" "</definedName>
    <definedName name="solver_con5" localSheetId="2" hidden="1">" "</definedName>
    <definedName name="solver_con5" localSheetId="3" hidden="1">" "</definedName>
    <definedName name="solver_con6" localSheetId="5" hidden="1">" "</definedName>
    <definedName name="solver_con6" localSheetId="4" hidden="1">" "</definedName>
    <definedName name="solver_con6" localSheetId="1" hidden="1">" "</definedName>
    <definedName name="solver_con6" localSheetId="2" hidden="1">" "</definedName>
    <definedName name="solver_con6" localSheetId="3" hidden="1">" "</definedName>
    <definedName name="solver_con7" localSheetId="5" hidden="1">" "</definedName>
    <definedName name="solver_con7" localSheetId="4" hidden="1">" "</definedName>
    <definedName name="solver_con7" localSheetId="1" hidden="1">" "</definedName>
    <definedName name="solver_con7" localSheetId="2" hidden="1">" "</definedName>
    <definedName name="solver_con7" localSheetId="3" hidden="1">" "</definedName>
    <definedName name="solver_con8" localSheetId="5" hidden="1">" "</definedName>
    <definedName name="solver_con8" localSheetId="4" hidden="1">" "</definedName>
    <definedName name="solver_con8" localSheetId="1" hidden="1">" "</definedName>
    <definedName name="solver_con8" localSheetId="2" hidden="1">" "</definedName>
    <definedName name="solver_con8" localSheetId="3" hidden="1">" "</definedName>
    <definedName name="solver_con9" localSheetId="5" hidden="1">" "</definedName>
    <definedName name="solver_con9" localSheetId="4" hidden="1">" "</definedName>
    <definedName name="solver_con9" localSheetId="1" hidden="1">" "</definedName>
    <definedName name="solver_con9" localSheetId="2" hidden="1">" "</definedName>
    <definedName name="solver_con9" localSheetId="3" hidden="1">" "</definedName>
    <definedName name="solver_corr" hidden="1">1</definedName>
    <definedName name="solver_ctp1" hidden="1">0</definedName>
    <definedName name="solver_ctp2" hidden="1">0</definedName>
    <definedName name="solver_cvg" localSheetId="5" hidden="1">0.0001</definedName>
    <definedName name="solver_cvg" localSheetId="4" hidden="1">0.0001</definedName>
    <definedName name="solver_cvg" localSheetId="1" hidden="1">0.0001</definedName>
    <definedName name="solver_cvg" localSheetId="2" hidden="1">0.0001</definedName>
    <definedName name="solver_cvg" localSheetId="3" hidden="1">0.0001</definedName>
    <definedName name="solver_dia" localSheetId="5" hidden="1">5</definedName>
    <definedName name="solver_dia" localSheetId="4" hidden="1">5</definedName>
    <definedName name="solver_dia" localSheetId="1" hidden="1">5</definedName>
    <definedName name="solver_dia" localSheetId="2" hidden="1">5</definedName>
    <definedName name="solver_dia" localSheetId="3" hidden="1">5</definedName>
    <definedName name="solver_disp" hidden="1">0</definedName>
    <definedName name="solver_drv" localSheetId="5" hidden="1">1</definedName>
    <definedName name="solver_drv" localSheetId="4" hidden="1">1</definedName>
    <definedName name="solver_drv" localSheetId="1" hidden="1">1</definedName>
    <definedName name="solver_drv" localSheetId="2" hidden="1">1</definedName>
    <definedName name="solver_drv" localSheetId="3" hidden="1">1</definedName>
    <definedName name="solver_dua" localSheetId="3" hidden="1">2</definedName>
    <definedName name="solver_eng" localSheetId="5" hidden="1">2</definedName>
    <definedName name="solver_eng" localSheetId="4" hidden="1">2</definedName>
    <definedName name="solver_eng" localSheetId="1" hidden="1">2</definedName>
    <definedName name="solver_eng" localSheetId="2" hidden="1">2</definedName>
    <definedName name="solver_eng" localSheetId="3" hidden="1">0</definedName>
    <definedName name="solver_est" localSheetId="5" hidden="1">1</definedName>
    <definedName name="solver_est" localSheetId="4" hidden="1">1</definedName>
    <definedName name="solver_est" localSheetId="1" hidden="1">1</definedName>
    <definedName name="solver_est" localSheetId="2" hidden="1">1</definedName>
    <definedName name="solver_est" localSheetId="3" hidden="1">1</definedName>
    <definedName name="solver_eval" hidden="1">0</definedName>
    <definedName name="solver_fea" localSheetId="5" hidden="1">0.000001</definedName>
    <definedName name="solver_fea" localSheetId="4" hidden="1">0.000001</definedName>
    <definedName name="solver_fea" localSheetId="1" hidden="1">0.000001</definedName>
    <definedName name="solver_fea" localSheetId="2" hidden="1">0.000001</definedName>
    <definedName name="solver_fea" localSheetId="3" hidden="1">0</definedName>
    <definedName name="solver_fns" localSheetId="5" hidden="1">0</definedName>
    <definedName name="solver_fns" localSheetId="4" hidden="1">0</definedName>
    <definedName name="solver_fns" localSheetId="1" hidden="1">0</definedName>
    <definedName name="solver_fns" localSheetId="2" hidden="1">0</definedName>
    <definedName name="solver_fns" localSheetId="3" hidden="1">0</definedName>
    <definedName name="solver_gap" localSheetId="5" hidden="1">0.0000001</definedName>
    <definedName name="solver_gap" localSheetId="4" hidden="1">0.0000001</definedName>
    <definedName name="solver_gap" localSheetId="1" hidden="1">0.0000001</definedName>
    <definedName name="solver_gap" localSheetId="2" hidden="1">0.0000001</definedName>
    <definedName name="solver_gap" localSheetId="3" hidden="1">0.0000001</definedName>
    <definedName name="solver_glb" localSheetId="5" hidden="1">-1000000000000000000000000000000</definedName>
    <definedName name="solver_glb" localSheetId="4" hidden="1">-1000000000000000000000000000000</definedName>
    <definedName name="solver_glb" localSheetId="1" hidden="1">-1000000000000000000000000000000</definedName>
    <definedName name="solver_glb" localSheetId="2" hidden="1">-1000000000000000000000000000000</definedName>
    <definedName name="solver_glb" localSheetId="3" hidden="1">-1000000000000000000000000000000</definedName>
    <definedName name="solver_gub" localSheetId="5" hidden="1">1E+30</definedName>
    <definedName name="solver_gub" localSheetId="4" hidden="1">1E+30</definedName>
    <definedName name="solver_gub" localSheetId="1" hidden="1">1E+30</definedName>
    <definedName name="solver_gub" localSheetId="2" hidden="1">1E+30</definedName>
    <definedName name="solver_gub" localSheetId="3" hidden="1">1E+30</definedName>
    <definedName name="solver_iao" localSheetId="5" hidden="1">0</definedName>
    <definedName name="solver_iao" localSheetId="4" hidden="1">0</definedName>
    <definedName name="solver_iao" localSheetId="1" hidden="1">0</definedName>
    <definedName name="solver_iao" localSheetId="2" hidden="1">0</definedName>
    <definedName name="solver_iao" localSheetId="3" hidden="1">0</definedName>
    <definedName name="solver_ibd" localSheetId="5" hidden="1">2</definedName>
    <definedName name="solver_ibd" localSheetId="4" hidden="1">2</definedName>
    <definedName name="solver_ibd" localSheetId="1" hidden="1">2</definedName>
    <definedName name="solver_ibd" localSheetId="2" hidden="1">2</definedName>
    <definedName name="solver_ibd" localSheetId="3" hidden="1">0</definedName>
    <definedName name="solver_inc" localSheetId="5" hidden="1">0</definedName>
    <definedName name="solver_inc" localSheetId="4" hidden="1">0</definedName>
    <definedName name="solver_inc" localSheetId="1" hidden="1">0</definedName>
    <definedName name="solver_inc" localSheetId="2" hidden="1">0</definedName>
    <definedName name="solver_inc" localSheetId="3" hidden="1">0</definedName>
    <definedName name="solver_int" localSheetId="5" hidden="1">0</definedName>
    <definedName name="solver_int" localSheetId="4" hidden="1">0</definedName>
    <definedName name="solver_int" localSheetId="1" hidden="1">0</definedName>
    <definedName name="solver_int" localSheetId="2" hidden="1">0</definedName>
    <definedName name="solver_int" localSheetId="3" hidden="1">0</definedName>
    <definedName name="solver_IntTolerance" localSheetId="5" hidden="1">0.0567</definedName>
    <definedName name="solver_IntTolerance" localSheetId="4" hidden="1">0.0567</definedName>
    <definedName name="solver_IntTolerance" localSheetId="1" hidden="1">0.0567</definedName>
    <definedName name="solver_IntTolerance" localSheetId="2" hidden="1">0.0567</definedName>
    <definedName name="solver_IntTolerance" localSheetId="3" hidden="1">0.0567</definedName>
    <definedName name="solver_ipd" localSheetId="5" hidden="1">3</definedName>
    <definedName name="solver_ipd" localSheetId="4" hidden="1">3</definedName>
    <definedName name="solver_ipd" localSheetId="1" hidden="1">3</definedName>
    <definedName name="solver_ipd" localSheetId="2" hidden="1">3</definedName>
    <definedName name="solver_ipd" localSheetId="3" hidden="1">3</definedName>
    <definedName name="solver_ipi" localSheetId="5" hidden="1">1</definedName>
    <definedName name="solver_ipi" localSheetId="4" hidden="1">1</definedName>
    <definedName name="solver_ipi" localSheetId="1" hidden="1">1</definedName>
    <definedName name="solver_ipi" localSheetId="2" hidden="1">1</definedName>
    <definedName name="solver_ipi" localSheetId="3" hidden="1">1</definedName>
    <definedName name="solver_ips" localSheetId="5" hidden="1">0.99</definedName>
    <definedName name="solver_ips" localSheetId="4" hidden="1">0.99</definedName>
    <definedName name="solver_ips" localSheetId="1" hidden="1">0.99</definedName>
    <definedName name="solver_ips" localSheetId="2" hidden="1">0.99</definedName>
    <definedName name="solver_ips" localSheetId="3" hidden="1">0.99</definedName>
    <definedName name="solver_irs" localSheetId="5" hidden="1">0</definedName>
    <definedName name="solver_irs" localSheetId="4" hidden="1">0</definedName>
    <definedName name="solver_irs" localSheetId="1" hidden="1">0</definedName>
    <definedName name="solver_irs" localSheetId="2" hidden="1">0</definedName>
    <definedName name="solver_irs" localSheetId="3" hidden="1">0</definedName>
    <definedName name="solver_ism" localSheetId="5" hidden="1">0</definedName>
    <definedName name="solver_ism" localSheetId="4" hidden="1">0</definedName>
    <definedName name="solver_ism" localSheetId="1" hidden="1">0</definedName>
    <definedName name="solver_ism" localSheetId="2" hidden="1">0</definedName>
    <definedName name="solver_ism" localSheetId="3" hidden="1">0</definedName>
    <definedName name="solver_itr" localSheetId="5" hidden="1">2147483647</definedName>
    <definedName name="solver_itr" localSheetId="4" hidden="1">2147483647</definedName>
    <definedName name="solver_itr" localSheetId="1" hidden="1">2147483647</definedName>
    <definedName name="solver_itr" localSheetId="2" hidden="1">2147483647</definedName>
    <definedName name="solver_itr" localSheetId="3" hidden="1">2147483647</definedName>
    <definedName name="solver_kiv" localSheetId="5" hidden="1">2E+30</definedName>
    <definedName name="solver_kiv" localSheetId="4" hidden="1">2E+30</definedName>
    <definedName name="solver_kiv" localSheetId="1" hidden="1">2E+30</definedName>
    <definedName name="solver_kiv" localSheetId="2" hidden="1">2E+30</definedName>
    <definedName name="solver_kiv" localSheetId="3" hidden="1">2E+30</definedName>
    <definedName name="solver_lcens" hidden="1">-1000000000000000000000000000000</definedName>
    <definedName name="solver_lcut" hidden="1">-1000000000000000000000000000000</definedName>
    <definedName name="solver_lhs_ob1" localSheetId="5" hidden="1">0</definedName>
    <definedName name="solver_lhs_ob1" localSheetId="4" hidden="1">0</definedName>
    <definedName name="solver_lhs_ob1" localSheetId="1" hidden="1">0</definedName>
    <definedName name="solver_lhs_ob1" localSheetId="2" hidden="1">0</definedName>
    <definedName name="solver_lhs_ob1" localSheetId="3" hidden="1">0</definedName>
    <definedName name="solver_lhs_ob10" localSheetId="5" hidden="1">0</definedName>
    <definedName name="solver_lhs_ob10" localSheetId="4" hidden="1">0</definedName>
    <definedName name="solver_lhs_ob10" localSheetId="1" hidden="1">0</definedName>
    <definedName name="solver_lhs_ob10" localSheetId="2" hidden="1">0</definedName>
    <definedName name="solver_lhs_ob10" localSheetId="3" hidden="1">0</definedName>
    <definedName name="solver_lhs_ob11" localSheetId="5" hidden="1">0</definedName>
    <definedName name="solver_lhs_ob11" localSheetId="4" hidden="1">0</definedName>
    <definedName name="solver_lhs_ob11" localSheetId="1" hidden="1">0</definedName>
    <definedName name="solver_lhs_ob11" localSheetId="2" hidden="1">0</definedName>
    <definedName name="solver_lhs_ob11" localSheetId="3" hidden="1">0</definedName>
    <definedName name="solver_lhs_ob12" localSheetId="5" hidden="1">0</definedName>
    <definedName name="solver_lhs_ob12" localSheetId="4" hidden="1">0</definedName>
    <definedName name="solver_lhs_ob12" localSheetId="1" hidden="1">0</definedName>
    <definedName name="solver_lhs_ob12" localSheetId="2" hidden="1">0</definedName>
    <definedName name="solver_lhs_ob12" localSheetId="3" hidden="1">0</definedName>
    <definedName name="solver_lhs_ob13" localSheetId="5" hidden="1">0</definedName>
    <definedName name="solver_lhs_ob13" localSheetId="4" hidden="1">0</definedName>
    <definedName name="solver_lhs_ob13" localSheetId="1" hidden="1">0</definedName>
    <definedName name="solver_lhs_ob13" localSheetId="2" hidden="1">0</definedName>
    <definedName name="solver_lhs_ob13" localSheetId="3" hidden="1">0</definedName>
    <definedName name="solver_lhs_ob14" localSheetId="5" hidden="1">0</definedName>
    <definedName name="solver_lhs_ob14" localSheetId="4" hidden="1">0</definedName>
    <definedName name="solver_lhs_ob14" localSheetId="1" hidden="1">0</definedName>
    <definedName name="solver_lhs_ob14" localSheetId="2" hidden="1">0</definedName>
    <definedName name="solver_lhs_ob14" localSheetId="3" hidden="1">0</definedName>
    <definedName name="solver_lhs_ob15" localSheetId="5" hidden="1">0</definedName>
    <definedName name="solver_lhs_ob15" localSheetId="4" hidden="1">0</definedName>
    <definedName name="solver_lhs_ob15" localSheetId="1" hidden="1">0</definedName>
    <definedName name="solver_lhs_ob15" localSheetId="2" hidden="1">0</definedName>
    <definedName name="solver_lhs_ob15" localSheetId="3" hidden="1">0</definedName>
    <definedName name="solver_lhs_ob16" localSheetId="4" hidden="1">0</definedName>
    <definedName name="solver_lhs_ob17" localSheetId="4" hidden="1">0</definedName>
    <definedName name="solver_lhs_ob18" localSheetId="4" hidden="1">0</definedName>
    <definedName name="solver_lhs_ob19" localSheetId="4" hidden="1">0</definedName>
    <definedName name="solver_lhs_ob2" localSheetId="5" hidden="1">0</definedName>
    <definedName name="solver_lhs_ob2" localSheetId="4" hidden="1">0</definedName>
    <definedName name="solver_lhs_ob2" localSheetId="1" hidden="1">0</definedName>
    <definedName name="solver_lhs_ob2" localSheetId="2" hidden="1">0</definedName>
    <definedName name="solver_lhs_ob2" localSheetId="3" hidden="1">0</definedName>
    <definedName name="solver_lhs_ob20" localSheetId="4" hidden="1">0</definedName>
    <definedName name="solver_lhs_ob3" localSheetId="5" hidden="1">0</definedName>
    <definedName name="solver_lhs_ob3" localSheetId="4" hidden="1">0</definedName>
    <definedName name="solver_lhs_ob3" localSheetId="1" hidden="1">0</definedName>
    <definedName name="solver_lhs_ob3" localSheetId="2" hidden="1">0</definedName>
    <definedName name="solver_lhs_ob3" localSheetId="3" hidden="1">0</definedName>
    <definedName name="solver_lhs_ob4" localSheetId="5" hidden="1">0</definedName>
    <definedName name="solver_lhs_ob4" localSheetId="4" hidden="1">0</definedName>
    <definedName name="solver_lhs_ob4" localSheetId="1" hidden="1">0</definedName>
    <definedName name="solver_lhs_ob4" localSheetId="2" hidden="1">0</definedName>
    <definedName name="solver_lhs_ob4" localSheetId="3" hidden="1">0</definedName>
    <definedName name="solver_lhs_ob5" localSheetId="5" hidden="1">0</definedName>
    <definedName name="solver_lhs_ob5" localSheetId="4" hidden="1">0</definedName>
    <definedName name="solver_lhs_ob5" localSheetId="1" hidden="1">0</definedName>
    <definedName name="solver_lhs_ob5" localSheetId="2" hidden="1">0</definedName>
    <definedName name="solver_lhs_ob5" localSheetId="3" hidden="1">0</definedName>
    <definedName name="solver_lhs_ob6" localSheetId="5" hidden="1">0</definedName>
    <definedName name="solver_lhs_ob6" localSheetId="4" hidden="1">0</definedName>
    <definedName name="solver_lhs_ob6" localSheetId="1" hidden="1">0</definedName>
    <definedName name="solver_lhs_ob6" localSheetId="2" hidden="1">0</definedName>
    <definedName name="solver_lhs_ob6" localSheetId="3" hidden="1">0</definedName>
    <definedName name="solver_lhs_ob7" localSheetId="5" hidden="1">0</definedName>
    <definedName name="solver_lhs_ob7" localSheetId="4" hidden="1">0</definedName>
    <definedName name="solver_lhs_ob7" localSheetId="1" hidden="1">0</definedName>
    <definedName name="solver_lhs_ob7" localSheetId="2" hidden="1">0</definedName>
    <definedName name="solver_lhs_ob7" localSheetId="3" hidden="1">0</definedName>
    <definedName name="solver_lhs_ob8" localSheetId="5" hidden="1">0</definedName>
    <definedName name="solver_lhs_ob8" localSheetId="4" hidden="1">0</definedName>
    <definedName name="solver_lhs_ob8" localSheetId="1" hidden="1">0</definedName>
    <definedName name="solver_lhs_ob8" localSheetId="2" hidden="1">0</definedName>
    <definedName name="solver_lhs_ob8" localSheetId="3" hidden="1">0</definedName>
    <definedName name="solver_lhs_ob9" localSheetId="5" hidden="1">0</definedName>
    <definedName name="solver_lhs_ob9" localSheetId="4" hidden="1">0</definedName>
    <definedName name="solver_lhs_ob9" localSheetId="1" hidden="1">0</definedName>
    <definedName name="solver_lhs_ob9" localSheetId="2" hidden="1">0</definedName>
    <definedName name="solver_lhs_ob9" localSheetId="3" hidden="1">0</definedName>
    <definedName name="solver_lhs1" localSheetId="5" hidden="1">'Airline Crew Scheduling'!$I$15:$I$26</definedName>
    <definedName name="solver_lhs1" localSheetId="4" hidden="1">'Reorganizing Labor Force'!$H$36:$J$38</definedName>
    <definedName name="solver_lhs1" localSheetId="1" hidden="1">'Scheduling — 1 Stage'!$D$15:$D$21</definedName>
    <definedName name="solver_lhs1" localSheetId="2" hidden="1">'Scheduling — 2 Stage'!$T$27:$T$51</definedName>
    <definedName name="solver_lhs1" localSheetId="3" hidden="1">'Scheduling Plus Seniority'!$U$27:$U$51</definedName>
    <definedName name="solver_lhs10" localSheetId="5" hidden="1">'Airline Crew Scheduling'!$C$21:$E$21</definedName>
    <definedName name="solver_lhs10" localSheetId="4" hidden="1">'Reorganizing Labor Force'!$I$31</definedName>
    <definedName name="solver_lhs10" localSheetId="1" hidden="1">'Scheduling — 1 Stage'!#REF!</definedName>
    <definedName name="solver_lhs10" localSheetId="2" hidden="1">'Scheduling — 2 Stage'!#REF!</definedName>
    <definedName name="solver_lhs10" localSheetId="3" hidden="1">'Scheduling Plus Seniority'!#REF!</definedName>
    <definedName name="solver_lhs11" localSheetId="5" hidden="1">'Airline Crew Scheduling'!$C$21:$E$21</definedName>
    <definedName name="solver_lhs11" localSheetId="4" hidden="1">'Reorganizing Labor Force'!$I$32</definedName>
    <definedName name="solver_lhs11" localSheetId="1" hidden="1">'Scheduling — 1 Stage'!#REF!</definedName>
    <definedName name="solver_lhs11" localSheetId="2" hidden="1">'Scheduling — 2 Stage'!#REF!</definedName>
    <definedName name="solver_lhs11" localSheetId="3" hidden="1">'Scheduling Plus Seniority'!#REF!</definedName>
    <definedName name="solver_lhs12" localSheetId="5" hidden="1">'Airline Crew Scheduling'!$C$24:$E$24</definedName>
    <definedName name="solver_lhs12" localSheetId="4" hidden="1">'Reorganizing Labor Force'!$I$33</definedName>
    <definedName name="solver_lhs12" localSheetId="1" hidden="1">'Scheduling — 1 Stage'!$C$30:$F$30</definedName>
    <definedName name="solver_lhs12" localSheetId="2" hidden="1">'Scheduling — 2 Stage'!$D$34:$F$34</definedName>
    <definedName name="solver_lhs12" localSheetId="3" hidden="1">'Scheduling Plus Seniority'!$D$34:$F$34</definedName>
    <definedName name="solver_lhs13" localSheetId="5" hidden="1">'Airline Crew Scheduling'!$C$24:$E$24</definedName>
    <definedName name="solver_lhs13" localSheetId="4" hidden="1">'Reorganizing Labor Force'!$J$31</definedName>
    <definedName name="solver_lhs13" localSheetId="1" hidden="1">'Scheduling — 1 Stage'!$C$30:$F$30</definedName>
    <definedName name="solver_lhs13" localSheetId="2" hidden="1">'Scheduling — 2 Stage'!$D$34:$F$34</definedName>
    <definedName name="solver_lhs13" localSheetId="3" hidden="1">'Scheduling Plus Seniority'!$D$34:$F$34</definedName>
    <definedName name="solver_lhs14" localSheetId="5" hidden="1">'Airline Crew Scheduling'!$C$27:$E$27</definedName>
    <definedName name="solver_lhs14" localSheetId="4" hidden="1">'Reorganizing Labor Force'!$J$32</definedName>
    <definedName name="solver_lhs14" localSheetId="1" hidden="1">'Scheduling — 1 Stage'!$C$33:$F$33</definedName>
    <definedName name="solver_lhs14" localSheetId="2" hidden="1">'Scheduling — 2 Stage'!$D$37:$F$37</definedName>
    <definedName name="solver_lhs14" localSheetId="3" hidden="1">'Scheduling Plus Seniority'!$D$37:$F$37</definedName>
    <definedName name="solver_lhs15" localSheetId="5" hidden="1">'Airline Crew Scheduling'!$C$27:$E$27</definedName>
    <definedName name="solver_lhs15" localSheetId="4" hidden="1">'Reorganizing Labor Force'!$J$33</definedName>
    <definedName name="solver_lhs15" localSheetId="1" hidden="1">'Scheduling — 1 Stage'!$C$33:$F$33</definedName>
    <definedName name="solver_lhs15" localSheetId="2" hidden="1">'Scheduling — 2 Stage'!$D$37:$F$37</definedName>
    <definedName name="solver_lhs15" localSheetId="3" hidden="1">'Scheduling Plus Seniority'!$D$37:$F$37</definedName>
    <definedName name="solver_lhs16" localSheetId="4" hidden="1">'Reorganizing Labor Force'!$I$31:$J$33</definedName>
    <definedName name="solver_lhs17" localSheetId="4" hidden="1">'Reorganizing Labor Force'!$H$26:$J$26</definedName>
    <definedName name="solver_lhs18" localSheetId="4" hidden="1">'Reorganizing Labor Force'!$H$26:$J$26</definedName>
    <definedName name="solver_lhs19" localSheetId="4" hidden="1">'Reorganizing Labor Force'!$H$26:$J$26</definedName>
    <definedName name="solver_lhs2" localSheetId="5" hidden="1">'Airline Crew Scheduling'!$F$15:$F$28</definedName>
    <definedName name="solver_lhs2" localSheetId="4" hidden="1">'Reorganizing Labor Force'!$H$21:$J$21</definedName>
    <definedName name="solver_lhs2" localSheetId="1" hidden="1">'Scheduling — 1 Stage'!$F$24:$L$24</definedName>
    <definedName name="solver_lhs2" localSheetId="2" hidden="1">'Scheduling — 2 Stage'!$M$27:$S$51</definedName>
    <definedName name="solver_lhs2" localSheetId="3" hidden="1">'Scheduling Plus Seniority'!$N$27:$T$51</definedName>
    <definedName name="solver_lhs20" localSheetId="4" hidden="1">'Reorganizing Labor Force'!$H$26:$J$26</definedName>
    <definedName name="solver_lhs3" localSheetId="5" hidden="1">'Airline Crew Scheduling'!$F$27</definedName>
    <definedName name="solver_lhs3" localSheetId="4" hidden="1">'Reorganizing Labor Force'!$H$25:$J$25</definedName>
    <definedName name="solver_lhs3" localSheetId="1" hidden="1">'Scheduling — 1 Stage'!$D$15:$D$21</definedName>
    <definedName name="solver_lhs3" localSheetId="2" hidden="1">'Scheduling — 2 Stage'!$M$53:$S$53</definedName>
    <definedName name="solver_lhs3" localSheetId="3" hidden="1">'Scheduling Plus Seniority'!$N$53:$T$53</definedName>
    <definedName name="solver_lhs4" localSheetId="5" hidden="1">'Airline Crew Scheduling'!$C$23:$E$23</definedName>
    <definedName name="solver_lhs4" localSheetId="4" hidden="1">'Reorganizing Labor Force'!$H$27:$J$27</definedName>
    <definedName name="solver_lhs4" localSheetId="1" hidden="1">'Scheduling — 1 Stage'!$C$17:$G$19</definedName>
    <definedName name="solver_lhs4" localSheetId="2" hidden="1">'Scheduling — 2 Stage'!$C$13:$G$15</definedName>
    <definedName name="solver_lhs4" localSheetId="3" hidden="1">'Scheduling Plus Seniority'!$U$27:$U$51</definedName>
    <definedName name="solver_lhs5" localSheetId="5" hidden="1">'Airline Crew Scheduling'!$C$28:$E$28</definedName>
    <definedName name="solver_lhs5" localSheetId="4" hidden="1">'Reorganizing Labor Force'!$H$19:$J$19</definedName>
    <definedName name="solver_lhs5" localSheetId="1" hidden="1">'Scheduling — 1 Stage'!$C$20:$G$20</definedName>
    <definedName name="solver_lhs5" localSheetId="2" hidden="1">'Scheduling — 2 Stage'!$C$16:$G$16</definedName>
    <definedName name="solver_lhs5" localSheetId="3" hidden="1">'Scheduling Plus Seniority'!$C$16:$G$16</definedName>
    <definedName name="solver_lhs6" localSheetId="5" hidden="1">'Airline Crew Scheduling'!$C$26:$E$26</definedName>
    <definedName name="solver_lhs6" localSheetId="4" hidden="1">'Reorganizing Labor Force'!$H$20:$J$20</definedName>
    <definedName name="solver_lhs6" localSheetId="1" hidden="1">'Scheduling — 1 Stage'!$C$32:$F$32</definedName>
    <definedName name="solver_lhs6" localSheetId="2" hidden="1">'Scheduling — 2 Stage'!$D$36:$F$36</definedName>
    <definedName name="solver_lhs6" localSheetId="3" hidden="1">'Scheduling Plus Seniority'!$D$36:$F$36</definedName>
    <definedName name="solver_lhs7" localSheetId="5" hidden="1">'Airline Crew Scheduling'!$C$21:$E$21</definedName>
    <definedName name="solver_lhs7" localSheetId="4" hidden="1">'Reorganizing Labor Force'!$H$26:$J$26</definedName>
    <definedName name="solver_lhs7" localSheetId="1" hidden="1">'Scheduling — 1 Stage'!#REF!</definedName>
    <definedName name="solver_lhs7" localSheetId="2" hidden="1">'Scheduling — 2 Stage'!#REF!</definedName>
    <definedName name="solver_lhs7" localSheetId="3" hidden="1">'Scheduling Plus Seniority'!#REF!</definedName>
    <definedName name="solver_lhs8" localSheetId="5" hidden="1">'Airline Crew Scheduling'!$C$24:$E$24</definedName>
    <definedName name="solver_lhs8" localSheetId="4" hidden="1">'Reorganizing Labor Force'!$H$19:$J$21</definedName>
    <definedName name="solver_lhs8" localSheetId="1" hidden="1">'Scheduling — 1 Stage'!$C$30:$F$30</definedName>
    <definedName name="solver_lhs8" localSheetId="2" hidden="1">'Scheduling — 2 Stage'!$D$34:$F$34</definedName>
    <definedName name="solver_lhs8" localSheetId="3" hidden="1">'Scheduling Plus Seniority'!$D$34:$F$34</definedName>
    <definedName name="solver_lhs9" localSheetId="5" hidden="1">'Airline Crew Scheduling'!$C$27:$E$27</definedName>
    <definedName name="solver_lhs9" localSheetId="4" hidden="1">'Reorganizing Labor Force'!$H$25:$J$27</definedName>
    <definedName name="solver_lhs9" localSheetId="1" hidden="1">'Scheduling — 1 Stage'!$C$33:$F$33</definedName>
    <definedName name="solver_lhs9" localSheetId="2" hidden="1">'Scheduling — 2 Stage'!$D$37:$F$37</definedName>
    <definedName name="solver_lhs9" localSheetId="3" hidden="1">'Scheduling Plus Seniority'!$D$37:$F$37</definedName>
    <definedName name="solver_lin" localSheetId="5" hidden="1">1</definedName>
    <definedName name="solver_lin" localSheetId="4" hidden="1">1</definedName>
    <definedName name="solver_lin" localSheetId="1" hidden="1">1</definedName>
    <definedName name="solver_lin" localSheetId="2" hidden="1">1</definedName>
    <definedName name="solver_lin" localSheetId="3" hidden="1">2</definedName>
    <definedName name="solver_loc" localSheetId="5" hidden="1">4</definedName>
    <definedName name="solver_loc" localSheetId="4" hidden="1">4</definedName>
    <definedName name="solver_loc" localSheetId="1" hidden="1">4</definedName>
    <definedName name="solver_loc" localSheetId="2" hidden="1">4</definedName>
    <definedName name="solver_loc" localSheetId="3" hidden="1">4</definedName>
    <definedName name="solver_log" localSheetId="5" hidden="1">1</definedName>
    <definedName name="solver_log" localSheetId="4" hidden="1">1</definedName>
    <definedName name="solver_log" localSheetId="1" hidden="1">1</definedName>
    <definedName name="solver_log" localSheetId="2" hidden="1">1</definedName>
    <definedName name="solver_log" localSheetId="3" hidden="1">1</definedName>
    <definedName name="solver_lpp" localSheetId="5" hidden="1">0</definedName>
    <definedName name="solver_lpp" localSheetId="4" hidden="1">0</definedName>
    <definedName name="solver_lpp" localSheetId="1" hidden="1">0</definedName>
    <definedName name="solver_lpp" localSheetId="2" hidden="1">0</definedName>
    <definedName name="solver_lpp" localSheetId="3" hidden="1">0</definedName>
    <definedName name="solver_lpt" localSheetId="5" hidden="1">0</definedName>
    <definedName name="solver_lpt" localSheetId="4" hidden="1">0</definedName>
    <definedName name="solver_lpt" localSheetId="1" hidden="1">0</definedName>
    <definedName name="solver_lpt" localSheetId="2" hidden="1">0</definedName>
    <definedName name="solver_lpt" localSheetId="3" hidden="1">0</definedName>
    <definedName name="solver_lva" localSheetId="5" hidden="1">0</definedName>
    <definedName name="solver_lva" localSheetId="4" hidden="1">0</definedName>
    <definedName name="solver_lva" localSheetId="1" hidden="1">0</definedName>
    <definedName name="solver_lva" localSheetId="2" hidden="1">0</definedName>
    <definedName name="solver_lva" localSheetId="3" hidden="1">0</definedName>
    <definedName name="solver_mda" localSheetId="5" hidden="1">4</definedName>
    <definedName name="solver_mda" localSheetId="4" hidden="1">4</definedName>
    <definedName name="solver_mda" localSheetId="1" hidden="1">4</definedName>
    <definedName name="solver_mda" localSheetId="2" hidden="1">4</definedName>
    <definedName name="solver_mda" localSheetId="3" hidden="1">4</definedName>
    <definedName name="solver_met" localSheetId="5" hidden="1">1</definedName>
    <definedName name="solver_met" localSheetId="4" hidden="1">1</definedName>
    <definedName name="solver_met" localSheetId="1" hidden="1">1</definedName>
    <definedName name="solver_met" localSheetId="2" hidden="1">1</definedName>
    <definedName name="solver_met" localSheetId="3" hidden="1">1</definedName>
    <definedName name="solver_mip" localSheetId="5" hidden="1">2147483647</definedName>
    <definedName name="solver_mip" localSheetId="4" hidden="1">2147483647</definedName>
    <definedName name="solver_mip" localSheetId="1" hidden="1">2147483647</definedName>
    <definedName name="solver_mip" localSheetId="2" hidden="1">2147483647</definedName>
    <definedName name="solver_mip" localSheetId="3" hidden="1">2147483647</definedName>
    <definedName name="solver_mni" localSheetId="5" hidden="1">30</definedName>
    <definedName name="solver_mni" localSheetId="4" hidden="1">30</definedName>
    <definedName name="solver_mni" localSheetId="1" hidden="1">30</definedName>
    <definedName name="solver_mni" localSheetId="2" hidden="1">30</definedName>
    <definedName name="solver_mni" localSheetId="3" hidden="1">30</definedName>
    <definedName name="solver_mod" localSheetId="5" hidden="1">1</definedName>
    <definedName name="solver_mod" localSheetId="4" hidden="1">1</definedName>
    <definedName name="solver_mod" localSheetId="1" hidden="1">1</definedName>
    <definedName name="solver_mod" localSheetId="2" hidden="1">1</definedName>
    <definedName name="solver_mod" localSheetId="3" hidden="1">1</definedName>
    <definedName name="solver_mrt" localSheetId="5" hidden="1">0.075</definedName>
    <definedName name="solver_mrt" localSheetId="4" hidden="1">0.075</definedName>
    <definedName name="solver_mrt" localSheetId="1" hidden="1">0.075</definedName>
    <definedName name="solver_mrt" localSheetId="2" hidden="1">0.075</definedName>
    <definedName name="solver_mrt" localSheetId="3" hidden="1">0.075</definedName>
    <definedName name="solver_msl" localSheetId="5" hidden="1">0</definedName>
    <definedName name="solver_msl" localSheetId="4" hidden="1">0</definedName>
    <definedName name="solver_msl" localSheetId="1" hidden="1">0</definedName>
    <definedName name="solver_msl" localSheetId="2" hidden="1">0</definedName>
    <definedName name="solver_msl" localSheetId="3" hidden="1">0</definedName>
    <definedName name="solver_neg" localSheetId="5" hidden="1">0</definedName>
    <definedName name="solver_neg" localSheetId="4" hidden="1">0</definedName>
    <definedName name="solver_neg" localSheetId="1" hidden="1">0</definedName>
    <definedName name="solver_neg" localSheetId="2" hidden="1">0</definedName>
    <definedName name="solver_neg" localSheetId="3" hidden="1">0</definedName>
    <definedName name="solver_nod" localSheetId="5" hidden="1">2147483647</definedName>
    <definedName name="solver_nod" localSheetId="4" hidden="1">2147483647</definedName>
    <definedName name="solver_nod" localSheetId="1" hidden="1">2147483647</definedName>
    <definedName name="solver_nod" localSheetId="2" hidden="1">2147483647</definedName>
    <definedName name="solver_nod" localSheetId="3" hidden="1">2147483647</definedName>
    <definedName name="solver_nopt" localSheetId="5" hidden="1">1</definedName>
    <definedName name="solver_nopt" localSheetId="4" hidden="1">1</definedName>
    <definedName name="solver_nopt" localSheetId="1" hidden="1">1</definedName>
    <definedName name="solver_nopt" localSheetId="2" hidden="1">1</definedName>
    <definedName name="solver_nopt" localSheetId="3" hidden="1">1</definedName>
    <definedName name="solver_nsim" hidden="1">1</definedName>
    <definedName name="solver_nsopt" localSheetId="5" hidden="1">-1</definedName>
    <definedName name="solver_nsopt" localSheetId="4" hidden="1">-1</definedName>
    <definedName name="solver_nsopt" localSheetId="1" hidden="1">-1</definedName>
    <definedName name="solver_nsopt" localSheetId="2" hidden="1">-1</definedName>
    <definedName name="solver_nsopt" localSheetId="3" hidden="1">-1</definedName>
    <definedName name="solver_nssim" hidden="1">-1</definedName>
    <definedName name="solver_ntr" localSheetId="5" hidden="1">0</definedName>
    <definedName name="solver_ntr" localSheetId="4" hidden="1">0</definedName>
    <definedName name="solver_ntr" localSheetId="1" hidden="1">0</definedName>
    <definedName name="solver_ntr" localSheetId="2" hidden="1">0</definedName>
    <definedName name="solver_ntr" localSheetId="3" hidden="1">0</definedName>
    <definedName name="solver_ntri" hidden="1">1000</definedName>
    <definedName name="solver_num" localSheetId="5" hidden="1">2</definedName>
    <definedName name="solver_num" localSheetId="4" hidden="1">16</definedName>
    <definedName name="solver_num" localSheetId="1" hidden="1">3</definedName>
    <definedName name="solver_num" localSheetId="2" hidden="1">3</definedName>
    <definedName name="solver_num" localSheetId="3" hidden="1">3</definedName>
    <definedName name="solver_nwt" localSheetId="5" hidden="1">1</definedName>
    <definedName name="solver_nwt" localSheetId="4" hidden="1">1</definedName>
    <definedName name="solver_nwt" localSheetId="1" hidden="1">1</definedName>
    <definedName name="solver_nwt" localSheetId="2" hidden="1">1</definedName>
    <definedName name="solver_nwt" localSheetId="3" hidden="1">1</definedName>
    <definedName name="solver_obc" localSheetId="5" hidden="1">0</definedName>
    <definedName name="solver_obc" localSheetId="4" hidden="1">0</definedName>
    <definedName name="solver_obc" localSheetId="1" hidden="1">0</definedName>
    <definedName name="solver_obc" localSheetId="2" hidden="1">0</definedName>
    <definedName name="solver_obc" localSheetId="3" hidden="1">0</definedName>
    <definedName name="solver_obp" localSheetId="5" hidden="1">0</definedName>
    <definedName name="solver_obp" localSheetId="4" hidden="1">0</definedName>
    <definedName name="solver_obp" localSheetId="1" hidden="1">0</definedName>
    <definedName name="solver_obp" localSheetId="2" hidden="1">0</definedName>
    <definedName name="solver_obp" localSheetId="3" hidden="1">0</definedName>
    <definedName name="solver_ofx" localSheetId="5" hidden="1">2</definedName>
    <definedName name="solver_ofx" localSheetId="4" hidden="1">2</definedName>
    <definedName name="solver_ofx" localSheetId="1" hidden="1">2</definedName>
    <definedName name="solver_ofx" localSheetId="2" hidden="1">2</definedName>
    <definedName name="solver_ofx" localSheetId="3" hidden="1">0</definedName>
    <definedName name="solver_opt" localSheetId="5" hidden="1">'Airline Crew Scheduling'!$F$29</definedName>
    <definedName name="solver_opt" localSheetId="4" hidden="1">'Reorganizing Labor Force'!$K$40</definedName>
    <definedName name="solver_opt" localSheetId="1" hidden="1">'Scheduling — 1 Stage'!$D$27</definedName>
    <definedName name="solver_opt" localSheetId="2" hidden="1">'Scheduling — 2 Stage'!$U$53</definedName>
    <definedName name="solver_opt" localSheetId="3" hidden="1">'Scheduling Plus Seniority'!$V$53</definedName>
    <definedName name="solver_opt_ob" localSheetId="5" hidden="1">1</definedName>
    <definedName name="solver_opt_ob" localSheetId="4" hidden="1">1</definedName>
    <definedName name="solver_opt_ob" localSheetId="1" hidden="1">1</definedName>
    <definedName name="solver_opt_ob" localSheetId="2" hidden="1">1</definedName>
    <definedName name="solver_opt_ob" localSheetId="3" hidden="1">1</definedName>
    <definedName name="solver_phr" localSheetId="5" hidden="1">2</definedName>
    <definedName name="solver_phr" localSheetId="4" hidden="1">2</definedName>
    <definedName name="solver_phr" localSheetId="1" hidden="1">2</definedName>
    <definedName name="solver_phr" localSheetId="2" hidden="1">2</definedName>
    <definedName name="solver_phr" localSheetId="3" hidden="1">0</definedName>
    <definedName name="solver_piv" localSheetId="5" hidden="1">0.000001</definedName>
    <definedName name="solver_piv" localSheetId="4" hidden="1">0.000001</definedName>
    <definedName name="solver_piv" localSheetId="1" hidden="1">0.000001</definedName>
    <definedName name="solver_piv" localSheetId="2" hidden="1">0.000001</definedName>
    <definedName name="solver_piv" localSheetId="3" hidden="1">0.000001</definedName>
    <definedName name="solver_pre" localSheetId="5" hidden="1">0.000001</definedName>
    <definedName name="solver_pre" localSheetId="4" hidden="1">0.000001</definedName>
    <definedName name="solver_pre" localSheetId="1" hidden="1">0.000001</definedName>
    <definedName name="solver_pre" localSheetId="2" hidden="1">0.000001</definedName>
    <definedName name="solver_pre" localSheetId="3" hidden="1">0.000001</definedName>
    <definedName name="solver_pro" localSheetId="5" hidden="1">2</definedName>
    <definedName name="solver_pro" localSheetId="4" hidden="1">2</definedName>
    <definedName name="solver_pro" localSheetId="1" hidden="1">2</definedName>
    <definedName name="solver_pro" localSheetId="2" hidden="1">2</definedName>
    <definedName name="solver_pro" localSheetId="3" hidden="1">0</definedName>
    <definedName name="solver_psi" localSheetId="5" hidden="1">0</definedName>
    <definedName name="solver_psi" localSheetId="4" hidden="1">0</definedName>
    <definedName name="solver_psi" localSheetId="1" hidden="1">0</definedName>
    <definedName name="solver_psi" localSheetId="2" hidden="1">0</definedName>
    <definedName name="solver_psi" localSheetId="3" hidden="1">0</definedName>
    <definedName name="solver_rbv" localSheetId="5" hidden="1">1</definedName>
    <definedName name="solver_rbv" localSheetId="4" hidden="1">1</definedName>
    <definedName name="solver_rbv" localSheetId="1" hidden="1">1</definedName>
    <definedName name="solver_rbv" localSheetId="2" hidden="1">1</definedName>
    <definedName name="solver_rbv" localSheetId="3" hidden="1">1</definedName>
    <definedName name="solver_rdp" localSheetId="5" hidden="1">1</definedName>
    <definedName name="solver_rdp" localSheetId="4" hidden="1">1</definedName>
    <definedName name="solver_rdp" localSheetId="1" hidden="1">1</definedName>
    <definedName name="solver_rdp" localSheetId="2" hidden="1">1</definedName>
    <definedName name="solver_rdp" localSheetId="3" hidden="1">1</definedName>
    <definedName name="solver_red" localSheetId="5" hidden="1">0.000001</definedName>
    <definedName name="solver_red" localSheetId="4" hidden="1">0.000001</definedName>
    <definedName name="solver_red" localSheetId="1" hidden="1">0.000001</definedName>
    <definedName name="solver_red" localSheetId="2" hidden="1">0.000001</definedName>
    <definedName name="solver_red" localSheetId="3" hidden="1">0.00001</definedName>
    <definedName name="solver_rel1" localSheetId="5" hidden="1">2</definedName>
    <definedName name="solver_rel1" localSheetId="4" hidden="1">2</definedName>
    <definedName name="solver_rel1" localSheetId="1" hidden="1">3</definedName>
    <definedName name="solver_rel1" localSheetId="2" hidden="1">2</definedName>
    <definedName name="solver_rel1" localSheetId="3" hidden="1">2</definedName>
    <definedName name="solver_rel10" localSheetId="5" hidden="1">1</definedName>
    <definedName name="solver_rel10" localSheetId="4" hidden="1">1</definedName>
    <definedName name="solver_rel10" localSheetId="1" hidden="1">1</definedName>
    <definedName name="solver_rel10" localSheetId="2" hidden="1">1</definedName>
    <definedName name="solver_rel10" localSheetId="3" hidden="1">1</definedName>
    <definedName name="solver_rel11" localSheetId="5" hidden="1">3</definedName>
    <definedName name="solver_rel11" localSheetId="4" hidden="1">1</definedName>
    <definedName name="solver_rel11" localSheetId="1" hidden="1">3</definedName>
    <definedName name="solver_rel11" localSheetId="2" hidden="1">3</definedName>
    <definedName name="solver_rel11" localSheetId="3" hidden="1">3</definedName>
    <definedName name="solver_rel12" localSheetId="5" hidden="1">1</definedName>
    <definedName name="solver_rel12" localSheetId="4" hidden="1">1</definedName>
    <definedName name="solver_rel12" localSheetId="1" hidden="1">1</definedName>
    <definedName name="solver_rel12" localSheetId="2" hidden="1">1</definedName>
    <definedName name="solver_rel12" localSheetId="3" hidden="1">1</definedName>
    <definedName name="solver_rel13" localSheetId="5" hidden="1">3</definedName>
    <definedName name="solver_rel13" localSheetId="4" hidden="1">1</definedName>
    <definedName name="solver_rel13" localSheetId="1" hidden="1">3</definedName>
    <definedName name="solver_rel13" localSheetId="2" hidden="1">3</definedName>
    <definedName name="solver_rel13" localSheetId="3" hidden="1">3</definedName>
    <definedName name="solver_rel14" localSheetId="5" hidden="1">1</definedName>
    <definedName name="solver_rel14" localSheetId="4" hidden="1">1</definedName>
    <definedName name="solver_rel14" localSheetId="1" hidden="1">1</definedName>
    <definedName name="solver_rel14" localSheetId="2" hidden="1">1</definedName>
    <definedName name="solver_rel14" localSheetId="3" hidden="1">1</definedName>
    <definedName name="solver_rel15" localSheetId="5" hidden="1">3</definedName>
    <definedName name="solver_rel15" localSheetId="4" hidden="1">1</definedName>
    <definedName name="solver_rel15" localSheetId="1" hidden="1">3</definedName>
    <definedName name="solver_rel15" localSheetId="2" hidden="1">3</definedName>
    <definedName name="solver_rel15" localSheetId="3" hidden="1">3</definedName>
    <definedName name="solver_rel16" localSheetId="4" hidden="1">3</definedName>
    <definedName name="solver_rel17" localSheetId="4" hidden="1">1</definedName>
    <definedName name="solver_rel18" localSheetId="4" hidden="1">1</definedName>
    <definedName name="solver_rel19" localSheetId="4" hidden="1">1</definedName>
    <definedName name="solver_rel2" localSheetId="5" hidden="1">5</definedName>
    <definedName name="solver_rel2" localSheetId="4" hidden="1">1</definedName>
    <definedName name="solver_rel2" localSheetId="1" hidden="1">3</definedName>
    <definedName name="solver_rel2" localSheetId="2" hidden="1">4</definedName>
    <definedName name="solver_rel2" localSheetId="3" hidden="1">2</definedName>
    <definedName name="solver_rel20" localSheetId="4" hidden="1">1</definedName>
    <definedName name="solver_rel3" localSheetId="5" hidden="1">1</definedName>
    <definedName name="solver_rel3" localSheetId="4" hidden="1">1</definedName>
    <definedName name="solver_rel3" localSheetId="1" hidden="1">4</definedName>
    <definedName name="solver_rel3" localSheetId="2" hidden="1">3</definedName>
    <definedName name="solver_rel3" localSheetId="3" hidden="1">3</definedName>
    <definedName name="solver_rel4" localSheetId="5" hidden="1">3</definedName>
    <definedName name="solver_rel4" localSheetId="4" hidden="1">1</definedName>
    <definedName name="solver_rel4" localSheetId="1" hidden="1">3</definedName>
    <definedName name="solver_rel4" localSheetId="2" hidden="1">3</definedName>
    <definedName name="solver_rel4" localSheetId="3" hidden="1">2</definedName>
    <definedName name="solver_rel5" localSheetId="5" hidden="1">3</definedName>
    <definedName name="solver_rel5" localSheetId="4" hidden="1">1</definedName>
    <definedName name="solver_rel5" localSheetId="1" hidden="1">1</definedName>
    <definedName name="solver_rel5" localSheetId="2" hidden="1">1</definedName>
    <definedName name="solver_rel5" localSheetId="3" hidden="1">1</definedName>
    <definedName name="solver_rel6" localSheetId="5" hidden="1">3</definedName>
    <definedName name="solver_rel6" localSheetId="4" hidden="1">1</definedName>
    <definedName name="solver_rel6" localSheetId="1" hidden="1">3</definedName>
    <definedName name="solver_rel6" localSheetId="2" hidden="1">3</definedName>
    <definedName name="solver_rel6" localSheetId="3" hidden="1">3</definedName>
    <definedName name="solver_rel7" localSheetId="5" hidden="1">4</definedName>
    <definedName name="solver_rel7" localSheetId="4" hidden="1">1</definedName>
    <definedName name="solver_rel7" localSheetId="1" hidden="1">4</definedName>
    <definedName name="solver_rel7" localSheetId="2" hidden="1">4</definedName>
    <definedName name="solver_rel7" localSheetId="3" hidden="1">4</definedName>
    <definedName name="solver_rel8" localSheetId="5" hidden="1">4</definedName>
    <definedName name="solver_rel8" localSheetId="4" hidden="1">3</definedName>
    <definedName name="solver_rel8" localSheetId="1" hidden="1">4</definedName>
    <definedName name="solver_rel8" localSheetId="2" hidden="1">4</definedName>
    <definedName name="solver_rel8" localSheetId="3" hidden="1">4</definedName>
    <definedName name="solver_rel9" localSheetId="5" hidden="1">4</definedName>
    <definedName name="solver_rel9" localSheetId="4" hidden="1">3</definedName>
    <definedName name="solver_rel9" localSheetId="1" hidden="1">4</definedName>
    <definedName name="solver_rel9" localSheetId="2" hidden="1">4</definedName>
    <definedName name="solver_rel9" localSheetId="3" hidden="1">4</definedName>
    <definedName name="solver_reo" localSheetId="5" hidden="1">2</definedName>
    <definedName name="solver_reo" localSheetId="4" hidden="1">2</definedName>
    <definedName name="solver_reo" localSheetId="1" hidden="1">2</definedName>
    <definedName name="solver_reo" localSheetId="2" hidden="1">2</definedName>
    <definedName name="solver_reo" localSheetId="3" hidden="1">2</definedName>
    <definedName name="solver_rep" localSheetId="5" hidden="1">0</definedName>
    <definedName name="solver_rep" localSheetId="4" hidden="1">0</definedName>
    <definedName name="solver_rep" localSheetId="1" hidden="1">0</definedName>
    <definedName name="solver_rep" localSheetId="2" hidden="1">0</definedName>
    <definedName name="solver_rep" localSheetId="3" hidden="1">0</definedName>
    <definedName name="solver_res" localSheetId="5" hidden="1">0.05</definedName>
    <definedName name="solver_res" localSheetId="4" hidden="1">0.05</definedName>
    <definedName name="solver_res" localSheetId="1" hidden="1">0.05</definedName>
    <definedName name="solver_res" localSheetId="2" hidden="1">0.05</definedName>
    <definedName name="solver_res" localSheetId="3" hidden="1">0.05</definedName>
    <definedName name="solver_rgen" hidden="1">1</definedName>
    <definedName name="solver_rhs1" localSheetId="5" hidden="1">1</definedName>
    <definedName name="solver_rhs1" localSheetId="4" hidden="1">'Reorganizing Labor Force'!$H$14:$J$16</definedName>
    <definedName name="solver_rhs1" localSheetId="1" hidden="1">0</definedName>
    <definedName name="solver_rhs1" localSheetId="2" hidden="1">1</definedName>
    <definedName name="solver_rhs1" localSheetId="3" hidden="1">1</definedName>
    <definedName name="solver_rhs10" localSheetId="5" hidden="1">500</definedName>
    <definedName name="solver_rhs10" localSheetId="4" hidden="1">'Reorganizing Labor Force'!$I$13</definedName>
    <definedName name="solver_rhs10" localSheetId="1" hidden="1">500</definedName>
    <definedName name="solver_rhs10" localSheetId="2" hidden="1">500</definedName>
    <definedName name="solver_rhs10" localSheetId="3" hidden="1">500</definedName>
    <definedName name="solver_rhs11" localSheetId="5" hidden="1">0</definedName>
    <definedName name="solver_rhs11" localSheetId="4" hidden="1">'Reorganizing Labor Force'!$I$36</definedName>
    <definedName name="solver_rhs11" localSheetId="1" hidden="1">0</definedName>
    <definedName name="solver_rhs11" localSheetId="2" hidden="1">0</definedName>
    <definedName name="solver_rhs11" localSheetId="3" hidden="1">0</definedName>
    <definedName name="solver_rhs12" localSheetId="5" hidden="1">500</definedName>
    <definedName name="solver_rhs12" localSheetId="4" hidden="1">'Reorganizing Labor Force'!$I$37</definedName>
    <definedName name="solver_rhs12" localSheetId="1" hidden="1">500</definedName>
    <definedName name="solver_rhs12" localSheetId="2" hidden="1">500</definedName>
    <definedName name="solver_rhs12" localSheetId="3" hidden="1">500</definedName>
    <definedName name="solver_rhs13" localSheetId="5" hidden="1">0</definedName>
    <definedName name="solver_rhs13" localSheetId="4" hidden="1">'Reorganizing Labor Force'!$J$36</definedName>
    <definedName name="solver_rhs13" localSheetId="1" hidden="1">0</definedName>
    <definedName name="solver_rhs13" localSheetId="2" hidden="1">0</definedName>
    <definedName name="solver_rhs13" localSheetId="3" hidden="1">0</definedName>
    <definedName name="solver_rhs14" localSheetId="5" hidden="1">500</definedName>
    <definedName name="solver_rhs14" localSheetId="4" hidden="1">'Reorganizing Labor Force'!$J$37</definedName>
    <definedName name="solver_rhs14" localSheetId="1" hidden="1">500</definedName>
    <definedName name="solver_rhs14" localSheetId="2" hidden="1">500</definedName>
    <definedName name="solver_rhs14" localSheetId="3" hidden="1">500</definedName>
    <definedName name="solver_rhs15" localSheetId="5" hidden="1">0</definedName>
    <definedName name="solver_rhs15" localSheetId="4" hidden="1">'Reorganizing Labor Force'!$J$13</definedName>
    <definedName name="solver_rhs15" localSheetId="1" hidden="1">0</definedName>
    <definedName name="solver_rhs15" localSheetId="2" hidden="1">0</definedName>
    <definedName name="solver_rhs15" localSheetId="3" hidden="1">0</definedName>
    <definedName name="solver_rhs16" localSheetId="4" hidden="1">0</definedName>
    <definedName name="solver_rhs17" localSheetId="4" hidden="1">'Reorganizing Labor Force'!$H$36:$J$36</definedName>
    <definedName name="solver_rhs18" localSheetId="4" hidden="1">'Reorganizing Labor Force'!$H$36:$J$36</definedName>
    <definedName name="solver_rhs19" localSheetId="4" hidden="1">'Reorganizing Labor Force'!$H$36:$J$36</definedName>
    <definedName name="solver_rhs2" localSheetId="5" hidden="1">binary</definedName>
    <definedName name="solver_rhs2" localSheetId="4" hidden="1">'Reorganizing Labor Force'!$C$12:$E$12</definedName>
    <definedName name="solver_rhs2" localSheetId="1" hidden="1">'Scheduling — 1 Stage'!$F$25:$L$25</definedName>
    <definedName name="solver_rhs2" localSheetId="2" hidden="1">'Scheduling — 2 Stage'!$M$54:$S$54</definedName>
    <definedName name="solver_rhs2" localSheetId="3" hidden="1">binary</definedName>
    <definedName name="solver_rhs20" localSheetId="4" hidden="1">'Reorganizing Labor Force'!$H$36:$J$36</definedName>
    <definedName name="solver_rhs3" localSheetId="5" hidden="1">150</definedName>
    <definedName name="solver_rhs3" localSheetId="4" hidden="1">'Reorganizing Labor Force'!$H$13:$J$13</definedName>
    <definedName name="solver_rhs3" localSheetId="1" hidden="1">integer</definedName>
    <definedName name="solver_rhs3" localSheetId="2" hidden="1">'Scheduling — 2 Stage'!$M$54:$S$54</definedName>
    <definedName name="solver_rhs3" localSheetId="3" hidden="1">'Scheduling Plus Seniority'!$N$54:$T$54</definedName>
    <definedName name="solver_rhs4" localSheetId="5" hidden="1">'Airline Crew Scheduling'!$J$16:$K$16</definedName>
    <definedName name="solver_rhs4" localSheetId="4" hidden="1">'Reorganizing Labor Force'!$H$37:$J$37</definedName>
    <definedName name="solver_rhs4" localSheetId="1" hidden="1">0</definedName>
    <definedName name="solver_rhs4" localSheetId="2" hidden="1">0</definedName>
    <definedName name="solver_rhs4" localSheetId="3" hidden="1">1</definedName>
    <definedName name="solver_rhs5" localSheetId="5" hidden="1">'Airline Crew Scheduling'!$J$18:$K$18</definedName>
    <definedName name="solver_rhs5" localSheetId="4" hidden="1">'Reorganizing Labor Force'!$C$12:$E$12</definedName>
    <definedName name="solver_rhs5" localSheetId="1" hidden="1">'Scheduling — 1 Stage'!$C$21:$G$21</definedName>
    <definedName name="solver_rhs5" localSheetId="2" hidden="1">'Scheduling — 2 Stage'!$C$17:$G$17</definedName>
    <definedName name="solver_rhs5" localSheetId="3" hidden="1">'Scheduling Plus Seniority'!$C$17:$G$17</definedName>
    <definedName name="solver_rhs6" localSheetId="5" hidden="1">'Airline Crew Scheduling'!$J$17:$K$17</definedName>
    <definedName name="solver_rhs6" localSheetId="4" hidden="1">'Reorganizing Labor Force'!$C$12:$E$12</definedName>
    <definedName name="solver_rhs6" localSheetId="1" hidden="1">'Scheduling — 1 Stage'!$K$20:$L$20</definedName>
    <definedName name="solver_rhs6" localSheetId="2" hidden="1">'Scheduling — 2 Stage'!$K$16:$L$16</definedName>
    <definedName name="solver_rhs6" localSheetId="3" hidden="1">'Scheduling Plus Seniority'!$K$16:$L$16</definedName>
    <definedName name="solver_rhs7" localSheetId="5" hidden="1">'Airline Crew Scheduling'!$J$17:$K$17</definedName>
    <definedName name="solver_rhs7" localSheetId="4" hidden="1">'Reorganizing Labor Force'!$H$36:$J$36</definedName>
    <definedName name="solver_rhs7" localSheetId="1" hidden="1">'Scheduling — 1 Stage'!$K$20:$L$20</definedName>
    <definedName name="solver_rhs7" localSheetId="2" hidden="1">'Scheduling — 2 Stage'!$K$16:$L$16</definedName>
    <definedName name="solver_rhs7" localSheetId="3" hidden="1">'Scheduling Plus Seniority'!$K$16:$L$16</definedName>
    <definedName name="solver_rhs8" localSheetId="5" hidden="1">'Airline Crew Scheduling'!$J$17:$K$17</definedName>
    <definedName name="solver_rhs8" localSheetId="4" hidden="1">0</definedName>
    <definedName name="solver_rhs8" localSheetId="1" hidden="1">'Scheduling — 1 Stage'!$K$20:$L$20</definedName>
    <definedName name="solver_rhs8" localSheetId="2" hidden="1">'Scheduling — 2 Stage'!$K$16:$L$16</definedName>
    <definedName name="solver_rhs8" localSheetId="3" hidden="1">'Scheduling Plus Seniority'!$K$16:$L$16</definedName>
    <definedName name="solver_rhs9" localSheetId="5" hidden="1">'Airline Crew Scheduling'!$J$17:$K$17</definedName>
    <definedName name="solver_rhs9" localSheetId="4" hidden="1">0</definedName>
    <definedName name="solver_rhs9" localSheetId="1" hidden="1">'Scheduling — 1 Stage'!$K$20:$L$20</definedName>
    <definedName name="solver_rhs9" localSheetId="2" hidden="1">'Scheduling — 2 Stage'!$K$16:$L$16</definedName>
    <definedName name="solver_rhs9" localSheetId="3" hidden="1">'Scheduling Plus Seniority'!$K$16:$L$16</definedName>
    <definedName name="solver_rlx" localSheetId="5" hidden="1">0</definedName>
    <definedName name="solver_rlx" localSheetId="4" hidden="1">0</definedName>
    <definedName name="solver_rlx" localSheetId="1" hidden="1">0</definedName>
    <definedName name="solver_rlx" localSheetId="2" hidden="1">0</definedName>
    <definedName name="solver_rlx" localSheetId="3" hidden="1">0</definedName>
    <definedName name="solver_rsd" localSheetId="5" hidden="1">0</definedName>
    <definedName name="solver_rsd" localSheetId="4" hidden="1">0</definedName>
    <definedName name="solver_rsd" localSheetId="1" hidden="1">0</definedName>
    <definedName name="solver_rsd" localSheetId="2" hidden="1">0</definedName>
    <definedName name="solver_rsd" localSheetId="3" hidden="1">0</definedName>
    <definedName name="solver_rsmp" hidden="1">2</definedName>
    <definedName name="solver_rtr" localSheetId="5" hidden="1">0</definedName>
    <definedName name="solver_rtr" localSheetId="4" hidden="1">0</definedName>
    <definedName name="solver_rtr" localSheetId="1" hidden="1">0</definedName>
    <definedName name="solver_rtr" localSheetId="2" hidden="1">0</definedName>
    <definedName name="solver_rtr" localSheetId="3" hidden="1">0</definedName>
    <definedName name="solver_rxc1" localSheetId="5" hidden="1">1</definedName>
    <definedName name="solver_rxc1" localSheetId="4" hidden="1">1</definedName>
    <definedName name="solver_rxc1" localSheetId="1" hidden="1">1</definedName>
    <definedName name="solver_rxc1" localSheetId="2" hidden="1">1</definedName>
    <definedName name="solver_rxc1" localSheetId="3" hidden="1">1</definedName>
    <definedName name="solver_rxc10" localSheetId="5" hidden="1">1</definedName>
    <definedName name="solver_rxc10" localSheetId="4" hidden="1">1</definedName>
    <definedName name="solver_rxc10" localSheetId="1" hidden="1">1</definedName>
    <definedName name="solver_rxc10" localSheetId="2" hidden="1">1</definedName>
    <definedName name="solver_rxc10" localSheetId="3" hidden="1">1</definedName>
    <definedName name="solver_rxc11" localSheetId="5" hidden="1">1</definedName>
    <definedName name="solver_rxc11" localSheetId="4" hidden="1">1</definedName>
    <definedName name="solver_rxc11" localSheetId="1" hidden="1">1</definedName>
    <definedName name="solver_rxc11" localSheetId="2" hidden="1">1</definedName>
    <definedName name="solver_rxc11" localSheetId="3" hidden="1">1</definedName>
    <definedName name="solver_rxc12" localSheetId="5" hidden="1">1</definedName>
    <definedName name="solver_rxc12" localSheetId="4" hidden="1">1</definedName>
    <definedName name="solver_rxc12" localSheetId="1" hidden="1">1</definedName>
    <definedName name="solver_rxc12" localSheetId="2" hidden="1">1</definedName>
    <definedName name="solver_rxc12" localSheetId="3" hidden="1">1</definedName>
    <definedName name="solver_rxc13" localSheetId="5" hidden="1">1</definedName>
    <definedName name="solver_rxc13" localSheetId="4" hidden="1">1</definedName>
    <definedName name="solver_rxc13" localSheetId="1" hidden="1">1</definedName>
    <definedName name="solver_rxc13" localSheetId="2" hidden="1">1</definedName>
    <definedName name="solver_rxc13" localSheetId="3" hidden="1">1</definedName>
    <definedName name="solver_rxc14" localSheetId="5" hidden="1">1</definedName>
    <definedName name="solver_rxc14" localSheetId="4" hidden="1">1</definedName>
    <definedName name="solver_rxc14" localSheetId="1" hidden="1">1</definedName>
    <definedName name="solver_rxc14" localSheetId="2" hidden="1">1</definedName>
    <definedName name="solver_rxc14" localSheetId="3" hidden="1">1</definedName>
    <definedName name="solver_rxc15" localSheetId="5" hidden="1">1</definedName>
    <definedName name="solver_rxc15" localSheetId="4" hidden="1">1</definedName>
    <definedName name="solver_rxc15" localSheetId="1" hidden="1">1</definedName>
    <definedName name="solver_rxc15" localSheetId="2" hidden="1">1</definedName>
    <definedName name="solver_rxc15" localSheetId="3" hidden="1">1</definedName>
    <definedName name="solver_rxc16" localSheetId="4" hidden="1">1</definedName>
    <definedName name="solver_rxc17" localSheetId="4" hidden="1">1</definedName>
    <definedName name="solver_rxc18" localSheetId="4" hidden="1">1</definedName>
    <definedName name="solver_rxc19" localSheetId="4" hidden="1">1</definedName>
    <definedName name="solver_rxc2" localSheetId="5" hidden="1">1</definedName>
    <definedName name="solver_rxc2" localSheetId="4" hidden="1">1</definedName>
    <definedName name="solver_rxc2" localSheetId="1" hidden="1">1</definedName>
    <definedName name="solver_rxc2" localSheetId="2" hidden="1">1</definedName>
    <definedName name="solver_rxc2" localSheetId="3" hidden="1">1</definedName>
    <definedName name="solver_rxc20" localSheetId="4" hidden="1">1</definedName>
    <definedName name="solver_rxc3" localSheetId="5" hidden="1">1</definedName>
    <definedName name="solver_rxc3" localSheetId="4" hidden="1">1</definedName>
    <definedName name="solver_rxc3" localSheetId="1" hidden="1">1</definedName>
    <definedName name="solver_rxc3" localSheetId="2" hidden="1">1</definedName>
    <definedName name="solver_rxc3" localSheetId="3" hidden="1">1</definedName>
    <definedName name="solver_rxc4" localSheetId="5" hidden="1">1</definedName>
    <definedName name="solver_rxc4" localSheetId="4" hidden="1">1</definedName>
    <definedName name="solver_rxc4" localSheetId="1" hidden="1">1</definedName>
    <definedName name="solver_rxc4" localSheetId="2" hidden="1">1</definedName>
    <definedName name="solver_rxc4" localSheetId="3" hidden="1">1</definedName>
    <definedName name="solver_rxc5" localSheetId="5" hidden="1">1</definedName>
    <definedName name="solver_rxc5" localSheetId="4" hidden="1">1</definedName>
    <definedName name="solver_rxc5" localSheetId="1" hidden="1">1</definedName>
    <definedName name="solver_rxc5" localSheetId="2" hidden="1">1</definedName>
    <definedName name="solver_rxc5" localSheetId="3" hidden="1">1</definedName>
    <definedName name="solver_rxc6" localSheetId="5" hidden="1">1</definedName>
    <definedName name="solver_rxc6" localSheetId="4" hidden="1">1</definedName>
    <definedName name="solver_rxc6" localSheetId="1" hidden="1">1</definedName>
    <definedName name="solver_rxc6" localSheetId="2" hidden="1">1</definedName>
    <definedName name="solver_rxc6" localSheetId="3" hidden="1">1</definedName>
    <definedName name="solver_rxc7" localSheetId="5" hidden="1">1</definedName>
    <definedName name="solver_rxc7" localSheetId="4" hidden="1">1</definedName>
    <definedName name="solver_rxc7" localSheetId="1" hidden="1">1</definedName>
    <definedName name="solver_rxc7" localSheetId="2" hidden="1">1</definedName>
    <definedName name="solver_rxc7" localSheetId="3" hidden="1">1</definedName>
    <definedName name="solver_rxc8" localSheetId="5" hidden="1">1</definedName>
    <definedName name="solver_rxc8" localSheetId="4" hidden="1">1</definedName>
    <definedName name="solver_rxc8" localSheetId="1" hidden="1">1</definedName>
    <definedName name="solver_rxc8" localSheetId="2" hidden="1">1</definedName>
    <definedName name="solver_rxc8" localSheetId="3" hidden="1">1</definedName>
    <definedName name="solver_rxc9" localSheetId="5" hidden="1">1</definedName>
    <definedName name="solver_rxc9" localSheetId="4" hidden="1">1</definedName>
    <definedName name="solver_rxc9" localSheetId="1" hidden="1">1</definedName>
    <definedName name="solver_rxc9" localSheetId="2" hidden="1">1</definedName>
    <definedName name="solver_rxc9" localSheetId="3" hidden="1">1</definedName>
    <definedName name="solver_rxv" localSheetId="5" hidden="1">1</definedName>
    <definedName name="solver_rxv" localSheetId="4" hidden="1">1</definedName>
    <definedName name="solver_rxv" localSheetId="1" hidden="1">1</definedName>
    <definedName name="solver_rxv" localSheetId="2" hidden="1">1</definedName>
    <definedName name="solver_rxv" localSheetId="3" hidden="1">1</definedName>
    <definedName name="solver_rxv1" localSheetId="4" hidden="1">1</definedName>
    <definedName name="solver_rxv2" localSheetId="4" hidden="1">1</definedName>
    <definedName name="solver_scl" localSheetId="5" hidden="1">0</definedName>
    <definedName name="solver_scl" localSheetId="4" hidden="1">0</definedName>
    <definedName name="solver_scl" localSheetId="1" hidden="1">0</definedName>
    <definedName name="solver_scl" localSheetId="2" hidden="1">0</definedName>
    <definedName name="solver_scl" localSheetId="3" hidden="1">0</definedName>
    <definedName name="solver_seed" hidden="1">0</definedName>
    <definedName name="solver_sel" localSheetId="5" hidden="1">1</definedName>
    <definedName name="solver_sel" localSheetId="4" hidden="1">1</definedName>
    <definedName name="solver_sel" localSheetId="1" hidden="1">1</definedName>
    <definedName name="solver_sel" localSheetId="2" hidden="1">1</definedName>
    <definedName name="solver_sel" localSheetId="3" hidden="1">1</definedName>
    <definedName name="solver_sho" localSheetId="5" hidden="1">0</definedName>
    <definedName name="solver_sho" localSheetId="4" hidden="1">0</definedName>
    <definedName name="solver_sho" localSheetId="1" hidden="1">0</definedName>
    <definedName name="solver_sho" localSheetId="2" hidden="1">0</definedName>
    <definedName name="solver_sho" localSheetId="3" hidden="1">0</definedName>
    <definedName name="solver_slv" localSheetId="5" hidden="1">0</definedName>
    <definedName name="solver_slv" localSheetId="4" hidden="1">0</definedName>
    <definedName name="solver_slv" localSheetId="1" hidden="1">0</definedName>
    <definedName name="solver_slv" localSheetId="2" hidden="1">0</definedName>
    <definedName name="solver_slv" localSheetId="3" hidden="1">0</definedName>
    <definedName name="solver_slvu" localSheetId="5" hidden="1">0</definedName>
    <definedName name="solver_slvu" localSheetId="4" hidden="1">0</definedName>
    <definedName name="solver_slvu" localSheetId="1" hidden="1">0</definedName>
    <definedName name="solver_slvu" localSheetId="2" hidden="1">0</definedName>
    <definedName name="solver_slvu" localSheetId="3" hidden="1">0</definedName>
    <definedName name="solver_soc" localSheetId="5" hidden="1">0</definedName>
    <definedName name="solver_soc" localSheetId="4" hidden="1">0</definedName>
    <definedName name="solver_soc" localSheetId="1" hidden="1">0</definedName>
    <definedName name="solver_soc" localSheetId="2" hidden="1">0</definedName>
    <definedName name="solver_soc" localSheetId="3" hidden="1">0</definedName>
    <definedName name="solver_sol" localSheetId="5" hidden="1">0.0001</definedName>
    <definedName name="solver_sol" localSheetId="4" hidden="1">0.0001</definedName>
    <definedName name="solver_sol" localSheetId="1" hidden="1">0.0001</definedName>
    <definedName name="solver_sol" localSheetId="2" hidden="1">0.0001</definedName>
    <definedName name="solver_sol" localSheetId="3" hidden="1">0.0001</definedName>
    <definedName name="solver_ssz" localSheetId="5" hidden="1">0</definedName>
    <definedName name="solver_ssz" localSheetId="4" hidden="1">0</definedName>
    <definedName name="solver_ssz" localSheetId="1" hidden="1">0</definedName>
    <definedName name="solver_ssz" localSheetId="2" hidden="1">0</definedName>
    <definedName name="solver_ssz" localSheetId="3" hidden="1">0</definedName>
    <definedName name="solver_sta" localSheetId="5" hidden="1">0</definedName>
    <definedName name="solver_sta" localSheetId="4" hidden="1">0</definedName>
    <definedName name="solver_sta" localSheetId="1" hidden="1">0</definedName>
    <definedName name="solver_sta" localSheetId="2" hidden="1">0</definedName>
    <definedName name="solver_sta" localSheetId="3" hidden="1">0</definedName>
    <definedName name="solver_sthr" hidden="1">0</definedName>
    <definedName name="solver_stp" localSheetId="3" hidden="1">0.000001</definedName>
    <definedName name="solver_strm" hidden="1">0</definedName>
    <definedName name="solver_thr" localSheetId="5" hidden="1">0</definedName>
    <definedName name="solver_thr" localSheetId="4" hidden="1">0</definedName>
    <definedName name="solver_thr" localSheetId="1" hidden="1">0</definedName>
    <definedName name="solver_thr" localSheetId="2" hidden="1">0</definedName>
    <definedName name="solver_thr" localSheetId="3" hidden="1">0</definedName>
    <definedName name="solver_tim" localSheetId="5" hidden="1">2147483647</definedName>
    <definedName name="solver_tim" localSheetId="4" hidden="1">2147483647</definedName>
    <definedName name="solver_tim" localSheetId="1" hidden="1">2147483647</definedName>
    <definedName name="solver_tim" localSheetId="2" hidden="1">2147483647</definedName>
    <definedName name="solver_tim" localSheetId="3" hidden="1">2147483647</definedName>
    <definedName name="solver_tmp" localSheetId="5" hidden="1">[0]!Number_available</definedName>
    <definedName name="solver_tmp" localSheetId="4" hidden="1">[0]!Number_available</definedName>
    <definedName name="solver_tmp" localSheetId="1" hidden="1">[0]!Number_available</definedName>
    <definedName name="solver_tmp" localSheetId="2" hidden="1">[0]!Number_available</definedName>
    <definedName name="solver_tmp" localSheetId="3" hidden="1">[0]!Number_available</definedName>
    <definedName name="solver_tms" localSheetId="5" hidden="1">0</definedName>
    <definedName name="solver_tms" localSheetId="4" hidden="1">0</definedName>
    <definedName name="solver_tms" localSheetId="1" hidden="1">0</definedName>
    <definedName name="solver_tms" localSheetId="2" hidden="1">0</definedName>
    <definedName name="solver_tms" localSheetId="3" hidden="1">0</definedName>
    <definedName name="solver_tol" localSheetId="5" hidden="1">0</definedName>
    <definedName name="solver_tol" localSheetId="4" hidden="1">0</definedName>
    <definedName name="solver_tol" localSheetId="1" hidden="1">0</definedName>
    <definedName name="solver_tol" localSheetId="2" hidden="1">0</definedName>
    <definedName name="solver_tol" localSheetId="3" hidden="1">0</definedName>
    <definedName name="solver_tree_a" localSheetId="5" hidden="1">1</definedName>
    <definedName name="solver_tree_a" localSheetId="4" hidden="1">1</definedName>
    <definedName name="solver_tree_a" localSheetId="1" hidden="1">1</definedName>
    <definedName name="solver_tree_a" localSheetId="2" hidden="1">1</definedName>
    <definedName name="solver_tree_a" localSheetId="3" hidden="1">1</definedName>
    <definedName name="solver_tree_b" localSheetId="5" hidden="1">1</definedName>
    <definedName name="solver_tree_b" localSheetId="4" hidden="1">1</definedName>
    <definedName name="solver_tree_b" localSheetId="1" hidden="1">1</definedName>
    <definedName name="solver_tree_b" localSheetId="2" hidden="1">1</definedName>
    <definedName name="solver_tree_b" localSheetId="3" hidden="1">1</definedName>
    <definedName name="solver_tree_ce" localSheetId="5" hidden="1">1</definedName>
    <definedName name="solver_tree_ce" localSheetId="4" hidden="1">1</definedName>
    <definedName name="solver_tree_ce" localSheetId="1" hidden="1">1</definedName>
    <definedName name="solver_tree_ce" localSheetId="2" hidden="1">1</definedName>
    <definedName name="solver_tree_ce" localSheetId="3" hidden="1">1</definedName>
    <definedName name="solver_tree_dn" localSheetId="5" hidden="1">1</definedName>
    <definedName name="solver_tree_dn" localSheetId="4" hidden="1">1</definedName>
    <definedName name="solver_tree_dn" localSheetId="1" hidden="1">1</definedName>
    <definedName name="solver_tree_dn" localSheetId="2" hidden="1">1</definedName>
    <definedName name="solver_tree_dn" localSheetId="3" hidden="1">1</definedName>
    <definedName name="solver_tree_rt" localSheetId="5" hidden="1">999999999999</definedName>
    <definedName name="solver_tree_rt" localSheetId="4" hidden="1">999999999999</definedName>
    <definedName name="solver_tree_rt" localSheetId="1" hidden="1">999999999999</definedName>
    <definedName name="solver_tree_rt" localSheetId="2" hidden="1">999999999999</definedName>
    <definedName name="solver_tree_rt" localSheetId="3" hidden="1">999999999999</definedName>
    <definedName name="solver_typ" localSheetId="5" hidden="1">2</definedName>
    <definedName name="solver_typ" localSheetId="4" hidden="1">2</definedName>
    <definedName name="solver_typ" localSheetId="1" hidden="1">2</definedName>
    <definedName name="solver_typ" localSheetId="2" hidden="1">1</definedName>
    <definedName name="solver_typ" localSheetId="3" hidden="1">1</definedName>
    <definedName name="solver_ubigm" localSheetId="5" hidden="1">1000000</definedName>
    <definedName name="solver_ubigm" localSheetId="4" hidden="1">1000000</definedName>
    <definedName name="solver_ubigm" localSheetId="1" hidden="1">1000000</definedName>
    <definedName name="solver_ubigm" localSheetId="2" hidden="1">1000000</definedName>
    <definedName name="solver_ubigm" localSheetId="3" hidden="1">1000000</definedName>
    <definedName name="solver_ucens" hidden="1">1E+30</definedName>
    <definedName name="solver_ucut" hidden="1">1E+30</definedName>
    <definedName name="solver_umod" localSheetId="5" hidden="1">1</definedName>
    <definedName name="solver_umod" localSheetId="4" hidden="1">1</definedName>
    <definedName name="solver_umod" localSheetId="1" hidden="1">1</definedName>
    <definedName name="solver_umod" localSheetId="2" hidden="1">1</definedName>
    <definedName name="solver_umod" localSheetId="3" hidden="1">1</definedName>
    <definedName name="solver_urs" localSheetId="5" hidden="1">0</definedName>
    <definedName name="solver_urs" localSheetId="4" hidden="1">0</definedName>
    <definedName name="solver_urs" localSheetId="1" hidden="1">0</definedName>
    <definedName name="solver_urs" localSheetId="2" hidden="1">0</definedName>
    <definedName name="solver_urs" localSheetId="3" hidden="1">0</definedName>
    <definedName name="solver_val" localSheetId="5" hidden="1">0</definedName>
    <definedName name="solver_val" localSheetId="4" hidden="1">0</definedName>
    <definedName name="solver_val" localSheetId="1" hidden="1">0</definedName>
    <definedName name="solver_val" localSheetId="2" hidden="1">0</definedName>
    <definedName name="solver_val" localSheetId="3" hidden="1">0</definedName>
    <definedName name="solver_var" localSheetId="5" hidden="1">" "</definedName>
    <definedName name="solver_var" localSheetId="4" hidden="1">" "</definedName>
    <definedName name="solver_var" localSheetId="1" hidden="1">" "</definedName>
    <definedName name="solver_var" localSheetId="2" hidden="1">" "</definedName>
    <definedName name="solver_var" localSheetId="3" hidden="1">" "</definedName>
    <definedName name="solver_var1" localSheetId="4" hidden="1">" "</definedName>
    <definedName name="solver_var2" localSheetId="4" hidden="1">" "</definedName>
    <definedName name="solver_ver" localSheetId="5" hidden="1">11</definedName>
    <definedName name="solver_ver" localSheetId="4" hidden="1">11</definedName>
    <definedName name="solver_ver" localSheetId="1" hidden="1">11</definedName>
    <definedName name="solver_ver" localSheetId="2" hidden="1">11</definedName>
    <definedName name="solver_ver" localSheetId="3" hidden="1">11</definedName>
    <definedName name="solver_vir" localSheetId="5" hidden="1">1</definedName>
    <definedName name="solver_vir" localSheetId="4" hidden="1">1</definedName>
    <definedName name="solver_vir" localSheetId="1" hidden="1">1</definedName>
    <definedName name="solver_vir" localSheetId="2" hidden="1">1</definedName>
    <definedName name="solver_vir" localSheetId="3" hidden="1">1</definedName>
    <definedName name="solver_vir1" localSheetId="4" hidden="1">1</definedName>
    <definedName name="solver_vir2" localSheetId="4" hidden="1">1</definedName>
    <definedName name="solver_vol" localSheetId="5" hidden="1">0</definedName>
    <definedName name="solver_vol" localSheetId="4" hidden="1">0</definedName>
    <definedName name="solver_vol" localSheetId="1" hidden="1">0</definedName>
    <definedName name="solver_vol" localSheetId="2" hidden="1">0</definedName>
    <definedName name="solver_vol" localSheetId="3" hidden="1">0</definedName>
    <definedName name="solver_vst" localSheetId="5" hidden="1">0</definedName>
    <definedName name="solver_vst" localSheetId="4" hidden="1">0</definedName>
    <definedName name="solver_vst" localSheetId="1" hidden="1">0</definedName>
    <definedName name="solver_vst" localSheetId="2" hidden="1">0</definedName>
    <definedName name="solver_vst" localSheetId="3" hidden="1">0</definedName>
    <definedName name="solver_vst1" localSheetId="4" hidden="1">0</definedName>
    <definedName name="solver_vst2" localSheetId="4" hidden="1">0</definedName>
    <definedName name="sssolver_drv" localSheetId="5" hidden="1">1</definedName>
    <definedName name="sssolver_drv" localSheetId="4" hidden="1">1</definedName>
    <definedName name="sssolver_drv" localSheetId="1" hidden="1">1</definedName>
    <definedName name="sssolver_drv" localSheetId="2" hidden="1">1</definedName>
    <definedName name="sssolver_drv" localSheetId="3" hidden="1">1</definedName>
    <definedName name="sssolver_est" localSheetId="5" hidden="1">1</definedName>
    <definedName name="sssolver_est" localSheetId="4" hidden="1">1</definedName>
    <definedName name="sssolver_est" localSheetId="1" hidden="1">1</definedName>
    <definedName name="sssolver_est" localSheetId="2" hidden="1">1</definedName>
    <definedName name="sssolver_est" localSheetId="3" hidden="1">1</definedName>
    <definedName name="sssolver_itr" localSheetId="5" hidden="1">100</definedName>
    <definedName name="sssolver_itr" localSheetId="4" hidden="1">100</definedName>
    <definedName name="sssolver_itr" localSheetId="1" hidden="1">100</definedName>
    <definedName name="sssolver_itr" localSheetId="2" hidden="1">100</definedName>
    <definedName name="sssolver_itr" localSheetId="3" hidden="1">100</definedName>
    <definedName name="sssolver_lin" localSheetId="5" hidden="1">1</definedName>
    <definedName name="sssolver_lin" localSheetId="4" hidden="1">1</definedName>
    <definedName name="sssolver_lin" localSheetId="1" hidden="1">1</definedName>
    <definedName name="sssolver_lin" localSheetId="2" hidden="1">1</definedName>
    <definedName name="sssolver_lin" localSheetId="3" hidden="1">1</definedName>
    <definedName name="sssolver_neg" localSheetId="5" hidden="1">1</definedName>
    <definedName name="sssolver_neg" localSheetId="4" hidden="1">1</definedName>
    <definedName name="sssolver_neg" localSheetId="1" hidden="1">1</definedName>
    <definedName name="sssolver_neg" localSheetId="2" hidden="1">1</definedName>
    <definedName name="sssolver_neg" localSheetId="3" hidden="1">1</definedName>
    <definedName name="sssolver_nwt" localSheetId="5" hidden="1">1</definedName>
    <definedName name="sssolver_nwt" localSheetId="4" hidden="1">1</definedName>
    <definedName name="sssolver_nwt" localSheetId="1" hidden="1">1</definedName>
    <definedName name="sssolver_nwt" localSheetId="2" hidden="1">1</definedName>
    <definedName name="sssolver_nwt" localSheetId="3" hidden="1">1</definedName>
    <definedName name="sssolver_pre" localSheetId="5" hidden="1">0.000001</definedName>
    <definedName name="sssolver_pre" localSheetId="4" hidden="1">0.000001</definedName>
    <definedName name="sssolver_pre" localSheetId="1" hidden="1">0.000001</definedName>
    <definedName name="sssolver_pre" localSheetId="2" hidden="1">0.000001</definedName>
    <definedName name="sssolver_pre" localSheetId="3" hidden="1">0.000001</definedName>
    <definedName name="sssolver_rep" localSheetId="5" hidden="1">2</definedName>
    <definedName name="sssolver_rep" localSheetId="4" hidden="1">2</definedName>
    <definedName name="sssolver_rep" localSheetId="1" hidden="1">2</definedName>
    <definedName name="sssolver_rep" localSheetId="2" hidden="1">2</definedName>
    <definedName name="sssolver_rep" localSheetId="3" hidden="1">2</definedName>
    <definedName name="sssolver_scl" localSheetId="5" hidden="1">2</definedName>
    <definedName name="sssolver_scl" localSheetId="4" hidden="1">2</definedName>
    <definedName name="sssolver_scl" localSheetId="1" hidden="1">2</definedName>
    <definedName name="sssolver_scl" localSheetId="2" hidden="1">2</definedName>
    <definedName name="sssolver_scl" localSheetId="3" hidden="1">2</definedName>
    <definedName name="sssolver_sho" localSheetId="5" hidden="1">2</definedName>
    <definedName name="sssolver_sho" localSheetId="4" hidden="1">2</definedName>
    <definedName name="sssolver_sho" localSheetId="1" hidden="1">2</definedName>
    <definedName name="sssolver_sho" localSheetId="2" hidden="1">2</definedName>
    <definedName name="sssolver_sho" localSheetId="3" hidden="1">2</definedName>
    <definedName name="sssolver_tim" localSheetId="5" hidden="1">100</definedName>
    <definedName name="sssolver_tim" localSheetId="4" hidden="1">100</definedName>
    <definedName name="sssolver_tim" localSheetId="1" hidden="1">100</definedName>
    <definedName name="sssolver_tim" localSheetId="2" hidden="1">100</definedName>
    <definedName name="sssolver_tim" localSheetId="3" hidden="1">100</definedName>
    <definedName name="sssolver_tol" localSheetId="5" hidden="1">0.05</definedName>
    <definedName name="sssolver_tol" localSheetId="4" hidden="1">0.05</definedName>
    <definedName name="sssolver_tol" localSheetId="1" hidden="1">0.05</definedName>
    <definedName name="sssolver_tol" localSheetId="2" hidden="1">0.05</definedName>
    <definedName name="sssolver_tol" localSheetId="3" hidden="1">0.05</definedName>
    <definedName name="Stage1_employees_required">'Scheduling Plus Seniority'!$F$21:$L$21</definedName>
    <definedName name="Stage1_employees_scheduled">'Scheduling Plus Seniority'!$F$20:$L$20</definedName>
    <definedName name="Stage1_objective">'Scheduling Plus Seniority'!$D$23</definedName>
    <definedName name="Stage1_Schedules">'Scheduling Plus Seniority'!$D$11:$D$17</definedName>
    <definedName name="Stage2_employees_required">'Scheduling Plus Seniority'!$N$54:$T$54</definedName>
    <definedName name="Stage2_employees_scheduled">'Scheduling Plus Seniority'!$N$53:$T$53</definedName>
    <definedName name="Stage2_objective">'Scheduling Plus Seniority'!$V$53</definedName>
    <definedName name="Stage2_schedule_per_employee" localSheetId="3">'Scheduling Plus Seniority'!$U$27:$U$51</definedName>
    <definedName name="Stage2_schedules">'Scheduling Plus Seniority'!$N$27:$T$51</definedName>
    <definedName name="Total_cost" localSheetId="5">'Airline Crew Scheduling'!$F$29</definedName>
    <definedName name="Total_cost">'Reorganizing Labor Force'!$K$40</definedName>
    <definedName name="Total_payroll">'Scheduling — 1 Stage'!$D$27</definedName>
    <definedName name="Total_preference">'Scheduling — 2 Stage'!$U$53</definedName>
    <definedName name="Trainees">'Reorganizing Labor Force'!$I$31:$J$33</definedName>
    <definedName name="Troops_available">#REF!</definedName>
    <definedName name="Troops_moved">#REF!</definedName>
    <definedName name="Troops_per_base">#REF!</definedName>
    <definedName name="Troops_per_camp">#REF!</definedName>
    <definedName name="Troops_required">#REF!</definedName>
    <definedName name="Untrained_to_mod_Y1">'Reorganizing Labor Force'!$J$31</definedName>
    <definedName name="Untrained_to_mod_Y2">'Reorganizing Labor Force'!$J$32</definedName>
    <definedName name="Untrained_to_mod_Y3">'Reorganizing Labor Force'!$J$33</definedName>
    <definedName name="xpress_addcut" localSheetId="5" hidden="1">-0.00001</definedName>
    <definedName name="xpress_addcut" localSheetId="4" hidden="1">-0.00001</definedName>
    <definedName name="xpress_addcut" localSheetId="1" hidden="1">-0.00001</definedName>
    <definedName name="xpress_addcut" localSheetId="2" hidden="1">-0.00001</definedName>
    <definedName name="xpress_addcut" localSheetId="3" hidden="1">-0.00001</definedName>
    <definedName name="xpress_barindef" localSheetId="5" hidden="1">15</definedName>
    <definedName name="xpress_barindef" localSheetId="4" hidden="1">15</definedName>
    <definedName name="xpress_barindef" localSheetId="1" hidden="1">15</definedName>
    <definedName name="xpress_barindef" localSheetId="2" hidden="1">15</definedName>
    <definedName name="xpress_barindef" localSheetId="3" hidden="1">15</definedName>
    <definedName name="xpress_border" localSheetId="5" hidden="1">0</definedName>
    <definedName name="xpress_border" localSheetId="4" hidden="1">0</definedName>
    <definedName name="xpress_border" localSheetId="1" hidden="1">0</definedName>
    <definedName name="xpress_border" localSheetId="2" hidden="1">0</definedName>
    <definedName name="xpress_border" localSheetId="3" hidden="1">0</definedName>
    <definedName name="xpress_breadthfirst" localSheetId="5" hidden="1">10</definedName>
    <definedName name="xpress_breadthfirst" localSheetId="4" hidden="1">10</definedName>
    <definedName name="xpress_breadthfirst" localSheetId="1" hidden="1">10</definedName>
    <definedName name="xpress_breadthfirst" localSheetId="2" hidden="1">10</definedName>
    <definedName name="xpress_breadthfirst" localSheetId="3" hidden="1">10</definedName>
    <definedName name="xpress_cache_size" localSheetId="5" hidden="1">-1</definedName>
    <definedName name="xpress_cache_size" localSheetId="4" hidden="1">-1</definedName>
    <definedName name="xpress_cache_size" localSheetId="1" hidden="1">-1</definedName>
    <definedName name="xpress_cache_size" localSheetId="2" hidden="1">-1</definedName>
    <definedName name="xpress_cache_size" localSheetId="3" hidden="1">-1</definedName>
    <definedName name="xpress_cross" localSheetId="5" hidden="1">1</definedName>
    <definedName name="xpress_cross" localSheetId="4" hidden="1">1</definedName>
    <definedName name="xpress_cross" localSheetId="1" hidden="1">1</definedName>
    <definedName name="xpress_cross" localSheetId="2" hidden="1">1</definedName>
    <definedName name="xpress_cross" localSheetId="3" hidden="1">1</definedName>
    <definedName name="xpress_cutdepth" localSheetId="5" hidden="1">-1</definedName>
    <definedName name="xpress_cutdepth" localSheetId="4" hidden="1">-1</definedName>
    <definedName name="xpress_cutdepth" localSheetId="1" hidden="1">-1</definedName>
    <definedName name="xpress_cutdepth" localSheetId="2" hidden="1">-1</definedName>
    <definedName name="xpress_cutdepth" localSheetId="3" hidden="1">-1</definedName>
    <definedName name="xpress_cutfreq" localSheetId="5" hidden="1">-1</definedName>
    <definedName name="xpress_cutfreq" localSheetId="4" hidden="1">-1</definedName>
    <definedName name="xpress_cutfreq" localSheetId="1" hidden="1">-1</definedName>
    <definedName name="xpress_cutfreq" localSheetId="2" hidden="1">-1</definedName>
    <definedName name="xpress_cutfreq" localSheetId="3" hidden="1">-1</definedName>
    <definedName name="xpress_cutstrat" localSheetId="5" hidden="1">-1</definedName>
    <definedName name="xpress_cutstrat" localSheetId="4" hidden="1">-1</definedName>
    <definedName name="xpress_cutstrat" localSheetId="1" hidden="1">-1</definedName>
    <definedName name="xpress_cutstrat" localSheetId="2" hidden="1">-1</definedName>
    <definedName name="xpress_cutstrat" localSheetId="3" hidden="1">-1</definedName>
    <definedName name="xpress_densecol" localSheetId="5" hidden="1">0</definedName>
    <definedName name="xpress_densecol" localSheetId="4" hidden="1">0</definedName>
    <definedName name="xpress_densecol" localSheetId="1" hidden="1">0</definedName>
    <definedName name="xpress_densecol" localSheetId="2" hidden="1">0</definedName>
    <definedName name="xpress_densecol" localSheetId="3" hidden="1">0</definedName>
    <definedName name="xpress_heurdepth" localSheetId="5" hidden="1">-1</definedName>
    <definedName name="xpress_heurdepth" localSheetId="4" hidden="1">-1</definedName>
    <definedName name="xpress_heurdepth" localSheetId="1" hidden="1">-1</definedName>
    <definedName name="xpress_heurdepth" localSheetId="2" hidden="1">-1</definedName>
    <definedName name="xpress_heurdepth" localSheetId="3" hidden="1">-1</definedName>
    <definedName name="xpress_heurfreq" localSheetId="5" hidden="1">-1</definedName>
    <definedName name="xpress_heurfreq" localSheetId="4" hidden="1">-1</definedName>
    <definedName name="xpress_heurfreq" localSheetId="1" hidden="1">-1</definedName>
    <definedName name="xpress_heurfreq" localSheetId="2" hidden="1">-1</definedName>
    <definedName name="xpress_heurfreq" localSheetId="3" hidden="1">-1</definedName>
    <definedName name="xpress_heurmaxnodes" localSheetId="5" hidden="1">-1</definedName>
    <definedName name="xpress_heurmaxnodes" localSheetId="4" hidden="1">-1</definedName>
    <definedName name="xpress_heurmaxnodes" localSheetId="1" hidden="1">-1</definedName>
    <definedName name="xpress_heurmaxnodes" localSheetId="2" hidden="1">-1</definedName>
    <definedName name="xpress_heurmaxnodes" localSheetId="3" hidden="1">-1</definedName>
    <definedName name="xpress_heurmaxsol" localSheetId="5" hidden="1">-1</definedName>
    <definedName name="xpress_heurmaxsol" localSheetId="4" hidden="1">-1</definedName>
    <definedName name="xpress_heurmaxsol" localSheetId="1" hidden="1">-1</definedName>
    <definedName name="xpress_heurmaxsol" localSheetId="2" hidden="1">-1</definedName>
    <definedName name="xpress_heurmaxsol" localSheetId="3" hidden="1">-1</definedName>
    <definedName name="xpress_heurstrategy" localSheetId="5" hidden="1">-1</definedName>
    <definedName name="xpress_heurstrategy" localSheetId="4" hidden="1">-1</definedName>
    <definedName name="xpress_heurstrategy" localSheetId="1" hidden="1">-1</definedName>
    <definedName name="xpress_heurstrategy" localSheetId="2" hidden="1">-1</definedName>
    <definedName name="xpress_heurstrategy" localSheetId="3" hidden="1">-1</definedName>
    <definedName name="xpress_ialg" localSheetId="5" hidden="1">1</definedName>
    <definedName name="xpress_ialg" localSheetId="4" hidden="1">1</definedName>
    <definedName name="xpress_ialg" localSheetId="1" hidden="1">1</definedName>
    <definedName name="xpress_ialg" localSheetId="2" hidden="1">1</definedName>
    <definedName name="xpress_ialg" localSheetId="3" hidden="1">1</definedName>
    <definedName name="xpress_icrash" localSheetId="5" hidden="1">2</definedName>
    <definedName name="xpress_icrash" localSheetId="4" hidden="1">2</definedName>
    <definedName name="xpress_icrash" localSheetId="1" hidden="1">2</definedName>
    <definedName name="xpress_icrash" localSheetId="2" hidden="1">2</definedName>
    <definedName name="xpress_icrash" localSheetId="3" hidden="1">2</definedName>
    <definedName name="xpress_ifbigm" localSheetId="5" hidden="1">1</definedName>
    <definedName name="xpress_ifbigm" localSheetId="4" hidden="1">1</definedName>
    <definedName name="xpress_ifbigm" localSheetId="1" hidden="1">1</definedName>
    <definedName name="xpress_ifbigm" localSheetId="2" hidden="1">1</definedName>
    <definedName name="xpress_ifbigm" localSheetId="3" hidden="1">1</definedName>
    <definedName name="xpress_ifintp" localSheetId="5" hidden="1">-1</definedName>
    <definedName name="xpress_ifintp" localSheetId="4" hidden="1">-1</definedName>
    <definedName name="xpress_ifintp" localSheetId="1" hidden="1">-1</definedName>
    <definedName name="xpress_ifintp" localSheetId="2" hidden="1">-1</definedName>
    <definedName name="xpress_ifintp" localSheetId="3" hidden="1">-1</definedName>
    <definedName name="xpress_ifpres" localSheetId="5" hidden="1">1</definedName>
    <definedName name="xpress_ifpres" localSheetId="4" hidden="1">1</definedName>
    <definedName name="xpress_ifpres" localSheetId="1" hidden="1">1</definedName>
    <definedName name="xpress_ifpres" localSheetId="2" hidden="1">1</definedName>
    <definedName name="xpress_ifpres" localSheetId="3" hidden="1">1</definedName>
    <definedName name="xpress_ifscal" localSheetId="5" hidden="1">35</definedName>
    <definedName name="xpress_ifscal" localSheetId="4" hidden="1">35</definedName>
    <definedName name="xpress_ifscal" localSheetId="1" hidden="1">35</definedName>
    <definedName name="xpress_ifscal" localSheetId="2" hidden="1">35</definedName>
    <definedName name="xpress_ifscal" localSheetId="3" hidden="1">35</definedName>
    <definedName name="xpress_invfrq" localSheetId="5" hidden="1">-1</definedName>
    <definedName name="xpress_invfrq" localSheetId="4" hidden="1">-1</definedName>
    <definedName name="xpress_invfrq" localSheetId="1" hidden="1">-1</definedName>
    <definedName name="xpress_invfrq" localSheetId="2" hidden="1">-1</definedName>
    <definedName name="xpress_invfrq" localSheetId="3" hidden="1">-1</definedName>
    <definedName name="xpress_invmin" localSheetId="5" hidden="1">3</definedName>
    <definedName name="xpress_invmin" localSheetId="4" hidden="1">3</definedName>
    <definedName name="xpress_invmin" localSheetId="1" hidden="1">3</definedName>
    <definedName name="xpress_invmin" localSheetId="2" hidden="1">3</definedName>
    <definedName name="xpress_invmin" localSheetId="3" hidden="1">3</definedName>
    <definedName name="xpress_ipetrb" localSheetId="5" hidden="1">1</definedName>
    <definedName name="xpress_ipetrb" localSheetId="4" hidden="1">1</definedName>
    <definedName name="xpress_ipetrb" localSheetId="1" hidden="1">1</definedName>
    <definedName name="xpress_ipetrb" localSheetId="2" hidden="1">1</definedName>
    <definedName name="xpress_ipetrb" localSheetId="3" hidden="1">1</definedName>
    <definedName name="xpress_iphsf" localSheetId="5" hidden="1">0</definedName>
    <definedName name="xpress_iphsf" localSheetId="4" hidden="1">0</definedName>
    <definedName name="xpress_iphsf" localSheetId="1" hidden="1">0</definedName>
    <definedName name="xpress_iphsf" localSheetId="2" hidden="1">0</definedName>
    <definedName name="xpress_iphsf" localSheetId="3" hidden="1">0</definedName>
    <definedName name="xpress_maxiter" localSheetId="5" hidden="1">200</definedName>
    <definedName name="xpress_maxiter" localSheetId="4" hidden="1">200</definedName>
    <definedName name="xpress_maxiter" localSheetId="1" hidden="1">200</definedName>
    <definedName name="xpress_maxiter" localSheetId="2" hidden="1">200</definedName>
    <definedName name="xpress_maxiter" localSheetId="3" hidden="1">200</definedName>
    <definedName name="xpress_mipthreads" localSheetId="5" hidden="1">0</definedName>
    <definedName name="xpress_mipthreads" localSheetId="4" hidden="1">0</definedName>
    <definedName name="xpress_mipthreads" localSheetId="1" hidden="1">0</definedName>
    <definedName name="xpress_mipthreads" localSheetId="2" hidden="1">0</definedName>
    <definedName name="xpress_mipthreads" localSheetId="3" hidden="1">0</definedName>
    <definedName name="xpress_ndsel1" localSheetId="5" hidden="1">0</definedName>
    <definedName name="xpress_ndsel1" localSheetId="4" hidden="1">0</definedName>
    <definedName name="xpress_ndsel1" localSheetId="1" hidden="1">0</definedName>
    <definedName name="xpress_ndsel1" localSheetId="2" hidden="1">0</definedName>
    <definedName name="xpress_ndsel1" localSheetId="3" hidden="1">0</definedName>
    <definedName name="xpress_ndsel2" localSheetId="5" hidden="1">3</definedName>
    <definedName name="xpress_ndsel2" localSheetId="4" hidden="1">3</definedName>
    <definedName name="xpress_ndsel2" localSheetId="1" hidden="1">3</definedName>
    <definedName name="xpress_ndsel2" localSheetId="2" hidden="1">3</definedName>
    <definedName name="xpress_ndsel2" localSheetId="3" hidden="1">3</definedName>
    <definedName name="xpress_nitcov" localSheetId="5" hidden="1">-1</definedName>
    <definedName name="xpress_nitcov" localSheetId="4" hidden="1">-1</definedName>
    <definedName name="xpress_nitcov" localSheetId="1" hidden="1">-1</definedName>
    <definedName name="xpress_nitcov" localSheetId="2" hidden="1">-1</definedName>
    <definedName name="xpress_nitcov" localSheetId="3" hidden="1">-1</definedName>
    <definedName name="xpress_nitgom" localSheetId="5" hidden="1">-1</definedName>
    <definedName name="xpress_nitgom" localSheetId="4" hidden="1">-1</definedName>
    <definedName name="xpress_nitgom" localSheetId="1" hidden="1">-1</definedName>
    <definedName name="xpress_nitgom" localSheetId="2" hidden="1">-1</definedName>
    <definedName name="xpress_nitgom" localSheetId="3" hidden="1">-1</definedName>
    <definedName name="xpress_ntrcov" localSheetId="5" hidden="1">1</definedName>
    <definedName name="xpress_ntrcov" localSheetId="4" hidden="1">1</definedName>
    <definedName name="xpress_ntrcov" localSheetId="1" hidden="1">1</definedName>
    <definedName name="xpress_ntrcov" localSheetId="2" hidden="1">1</definedName>
    <definedName name="xpress_ntrcov" localSheetId="3" hidden="1">1</definedName>
    <definedName name="xpress_ntrgom" localSheetId="5" hidden="1">1</definedName>
    <definedName name="xpress_ntrgom" localSheetId="4" hidden="1">1</definedName>
    <definedName name="xpress_ntrgom" localSheetId="1" hidden="1">1</definedName>
    <definedName name="xpress_ntrgom" localSheetId="2" hidden="1">1</definedName>
    <definedName name="xpress_ntrgom" localSheetId="3" hidden="1">1</definedName>
    <definedName name="xpress_optca" localSheetId="5" hidden="1">0</definedName>
    <definedName name="xpress_optca" localSheetId="4" hidden="1">0</definedName>
    <definedName name="xpress_optca" localSheetId="1" hidden="1">0</definedName>
    <definedName name="xpress_optca" localSheetId="2" hidden="1">0</definedName>
    <definedName name="xpress_optca" localSheetId="3" hidden="1">0</definedName>
    <definedName name="xpress_optcr" localSheetId="5" hidden="1">0</definedName>
    <definedName name="xpress_optcr" localSheetId="4" hidden="1">0</definedName>
    <definedName name="xpress_optcr" localSheetId="1" hidden="1">0</definedName>
    <definedName name="xpress_optcr" localSheetId="2" hidden="1">0</definedName>
    <definedName name="xpress_optcr" localSheetId="3" hidden="1">0</definedName>
    <definedName name="xpress_percut" localSheetId="5" hidden="1">0.0001</definedName>
    <definedName name="xpress_percut" localSheetId="4" hidden="1">0.0001</definedName>
    <definedName name="xpress_percut" localSheetId="1" hidden="1">0.0001</definedName>
    <definedName name="xpress_percut" localSheetId="2" hidden="1">0.0001</definedName>
    <definedName name="xpress_percut" localSheetId="3" hidden="1">0.0001</definedName>
    <definedName name="xpress_peturb" localSheetId="5" hidden="1">0</definedName>
    <definedName name="xpress_peturb" localSheetId="4" hidden="1">0</definedName>
    <definedName name="xpress_peturb" localSheetId="1" hidden="1">0</definedName>
    <definedName name="xpress_peturb" localSheetId="2" hidden="1">0</definedName>
    <definedName name="xpress_peturb" localSheetId="3" hidden="1">0</definedName>
    <definedName name="xpress_presolve" localSheetId="5" hidden="1">511</definedName>
    <definedName name="xpress_presolve" localSheetId="4" hidden="1">511</definedName>
    <definedName name="xpress_presolve" localSheetId="1" hidden="1">511</definedName>
    <definedName name="xpress_presolve" localSheetId="2" hidden="1">511</definedName>
    <definedName name="xpress_presolve" localSheetId="3" hidden="1">511</definedName>
    <definedName name="xpress_pseudo" localSheetId="5" hidden="1">1</definedName>
    <definedName name="xpress_pseudo" localSheetId="4" hidden="1">1</definedName>
    <definedName name="xpress_pseudo" localSheetId="1" hidden="1">1</definedName>
    <definedName name="xpress_pseudo" localSheetId="2" hidden="1">1</definedName>
    <definedName name="xpress_pseudo" localSheetId="3" hidden="1">1</definedName>
    <definedName name="xpress_push_cholesky" localSheetId="5" hidden="1">1</definedName>
    <definedName name="xpress_push_cholesky" localSheetId="4" hidden="1">1</definedName>
    <definedName name="xpress_push_cholesky" localSheetId="1" hidden="1">1</definedName>
    <definedName name="xpress_push_cholesky" localSheetId="2" hidden="1">1</definedName>
    <definedName name="xpress_push_cholesky" localSheetId="3" hidden="1">1</definedName>
    <definedName name="xpress_qp" localSheetId="5" hidden="1">0</definedName>
    <definedName name="xpress_qp" localSheetId="4" hidden="1">0</definedName>
    <definedName name="xpress_qp" localSheetId="1" hidden="1">0</definedName>
    <definedName name="xpress_qp" localSheetId="2" hidden="1">0</definedName>
    <definedName name="xpress_qp" localSheetId="3" hidden="1">0</definedName>
    <definedName name="xpress_rcand" localSheetId="5" hidden="1">1</definedName>
    <definedName name="xpress_rcand" localSheetId="4" hidden="1">1</definedName>
    <definedName name="xpress_rcand" localSheetId="1" hidden="1">1</definedName>
    <definedName name="xpress_rcand" localSheetId="2" hidden="1">1</definedName>
    <definedName name="xpress_rcand" localSheetId="3" hidden="1">1</definedName>
    <definedName name="xpress_rtolps" localSheetId="5" hidden="1">0.01</definedName>
    <definedName name="xpress_rtolps" localSheetId="4" hidden="1">0.01</definedName>
    <definedName name="xpress_rtolps" localSheetId="1" hidden="1">0.01</definedName>
    <definedName name="xpress_rtolps" localSheetId="2" hidden="1">0.01</definedName>
    <definedName name="xpress_rtolps" localSheetId="3" hidden="1">0.01</definedName>
    <definedName name="xpress_sbbest" localSheetId="5" hidden="1">-1</definedName>
    <definedName name="xpress_sbbest" localSheetId="4" hidden="1">-1</definedName>
    <definedName name="xpress_sbbest" localSheetId="1" hidden="1">-1</definedName>
    <definedName name="xpress_sbbest" localSheetId="2" hidden="1">-1</definedName>
    <definedName name="xpress_sbbest" localSheetId="3" hidden="1">-1</definedName>
    <definedName name="xpress_sbiterlimit" localSheetId="5" hidden="1">-1</definedName>
    <definedName name="xpress_sbiterlimit" localSheetId="4" hidden="1">-1</definedName>
    <definedName name="xpress_sbiterlimit" localSheetId="1" hidden="1">-1</definedName>
    <definedName name="xpress_sbiterlimit" localSheetId="2" hidden="1">-1</definedName>
    <definedName name="xpress_sbiterlimit" localSheetId="3" hidden="1">-1</definedName>
    <definedName name="xpress_tolcomp" localSheetId="5" hidden="1">0.00000001</definedName>
    <definedName name="xpress_tolcomp" localSheetId="4" hidden="1">0.00000001</definedName>
    <definedName name="xpress_tolcomp" localSheetId="1" hidden="1">0.00000001</definedName>
    <definedName name="xpress_tolcomp" localSheetId="2" hidden="1">0.00000001</definedName>
    <definedName name="xpress_tolcomp" localSheetId="3" hidden="1">0.00000001</definedName>
    <definedName name="xpress_toldual" localSheetId="5" hidden="1">0.00000001</definedName>
    <definedName name="xpress_toldual" localSheetId="4" hidden="1">0.00000001</definedName>
    <definedName name="xpress_toldual" localSheetId="1" hidden="1">0.00000001</definedName>
    <definedName name="xpress_toldual" localSheetId="2" hidden="1">0.00000001</definedName>
    <definedName name="xpress_toldual" localSheetId="3" hidden="1">0.00000001</definedName>
    <definedName name="xpress_tolimp" localSheetId="5" hidden="1">0.0000000001</definedName>
    <definedName name="xpress_tolimp" localSheetId="4" hidden="1">0.0000000001</definedName>
    <definedName name="xpress_tolimp" localSheetId="1" hidden="1">0.0000000001</definedName>
    <definedName name="xpress_tolimp" localSheetId="2" hidden="1">0.0000000001</definedName>
    <definedName name="xpress_tolimp" localSheetId="3" hidden="1">0.0000000001</definedName>
    <definedName name="xpress_tolpiv" localSheetId="5" hidden="1">0.000000000000001</definedName>
    <definedName name="xpress_tolpiv" localSheetId="4" hidden="1">0.000000000000001</definedName>
    <definedName name="xpress_tolpiv" localSheetId="1" hidden="1">0.000000000000001</definedName>
    <definedName name="xpress_tolpiv" localSheetId="2" hidden="1">0.000000000000001</definedName>
    <definedName name="xpress_tolpiv" localSheetId="3" hidden="1">0.000000000000001</definedName>
    <definedName name="xpress_tolprimal" localSheetId="5" hidden="1">0.00000001</definedName>
    <definedName name="xpress_tolprimal" localSheetId="4" hidden="1">0.00000001</definedName>
    <definedName name="xpress_tolprimal" localSheetId="1" hidden="1">0.00000001</definedName>
    <definedName name="xpress_tolprimal" localSheetId="2" hidden="1">0.00000001</definedName>
    <definedName name="xpress_tolprimal" localSheetId="3" hidden="1">0.00000001</definedName>
    <definedName name="xpress_varselection" localSheetId="5" hidden="1">-1</definedName>
    <definedName name="xpress_varselection" localSheetId="4" hidden="1">-1</definedName>
    <definedName name="xpress_varselection" localSheetId="1" hidden="1">-1</definedName>
    <definedName name="xpress_varselection" localSheetId="2" hidden="1">-1</definedName>
    <definedName name="xpress_varselection" localSheetId="3" hidden="1">-1</definedName>
    <definedName name="xpress_ztcost" localSheetId="5" hidden="1">0.000001</definedName>
    <definedName name="xpress_ztcost" localSheetId="4" hidden="1">0.000001</definedName>
    <definedName name="xpress_ztcost" localSheetId="1" hidden="1">0.000001</definedName>
    <definedName name="xpress_ztcost" localSheetId="2" hidden="1">0.000001</definedName>
    <definedName name="xpress_ztcost" localSheetId="3" hidden="1">0.000001</definedName>
    <definedName name="xpress_ztelim" localSheetId="5" hidden="1">0.01</definedName>
    <definedName name="xpress_ztelim" localSheetId="4" hidden="1">0.01</definedName>
    <definedName name="xpress_ztelim" localSheetId="1" hidden="1">0.01</definedName>
    <definedName name="xpress_ztelim" localSheetId="2" hidden="1">0.01</definedName>
    <definedName name="xpress_ztelim" localSheetId="3" hidden="1">0.01</definedName>
    <definedName name="xpress_zteta" localSheetId="5" hidden="1">0.000000000001</definedName>
    <definedName name="xpress_zteta" localSheetId="4" hidden="1">0.000000000001</definedName>
    <definedName name="xpress_zteta" localSheetId="1" hidden="1">0.000000000001</definedName>
    <definedName name="xpress_zteta" localSheetId="2" hidden="1">0.000000000001</definedName>
    <definedName name="xpress_zteta" localSheetId="3" hidden="1">0.000000000001</definedName>
    <definedName name="xpress_ztolda" localSheetId="5" hidden="1">0.000000001</definedName>
    <definedName name="xpress_ztolda" localSheetId="4" hidden="1">0.000000001</definedName>
    <definedName name="xpress_ztolda" localSheetId="1" hidden="1">0.000000001</definedName>
    <definedName name="xpress_ztolda" localSheetId="2" hidden="1">0.000000001</definedName>
    <definedName name="xpress_ztolda" localSheetId="3" hidden="1">0.000000001</definedName>
    <definedName name="xpress_ztolis" localSheetId="5" hidden="1">0.000005</definedName>
    <definedName name="xpress_ztolis" localSheetId="4" hidden="1">0.000005</definedName>
    <definedName name="xpress_ztolis" localSheetId="1" hidden="1">0.000005</definedName>
    <definedName name="xpress_ztolis" localSheetId="2" hidden="1">0.000005</definedName>
    <definedName name="xpress_ztolis" localSheetId="3" hidden="1">0.000005</definedName>
    <definedName name="xpress_ztolpv" localSheetId="5" hidden="1">0.000000001</definedName>
    <definedName name="xpress_ztolpv" localSheetId="4" hidden="1">0.000000001</definedName>
    <definedName name="xpress_ztolpv" localSheetId="1" hidden="1">0.000000001</definedName>
    <definedName name="xpress_ztolpv" localSheetId="2" hidden="1">0.000000001</definedName>
    <definedName name="xpress_ztolpv" localSheetId="3" hidden="1">0.000000001</definedName>
    <definedName name="xpress_ztolri" localSheetId="5" hidden="1">0.01</definedName>
    <definedName name="xpress_ztolri" localSheetId="4" hidden="1">0.01</definedName>
    <definedName name="xpress_ztolri" localSheetId="1" hidden="1">0.01</definedName>
    <definedName name="xpress_ztolri" localSheetId="2" hidden="1">0.01</definedName>
    <definedName name="xpress_ztolri" localSheetId="3" hidden="1">0.01</definedName>
    <definedName name="xpress_ztolrp" localSheetId="5" hidden="1">0.000001</definedName>
    <definedName name="xpress_ztolrp" localSheetId="4" hidden="1">0.000001</definedName>
    <definedName name="xpress_ztolrp" localSheetId="1" hidden="1">0.000001</definedName>
    <definedName name="xpress_ztolrp" localSheetId="2" hidden="1">0.000001</definedName>
    <definedName name="xpress_ztolrp" localSheetId="3" hidden="1">0.000001</definedName>
    <definedName name="xpress_ztolze" localSheetId="5" hidden="1">0.000001</definedName>
    <definedName name="xpress_ztolze" localSheetId="4" hidden="1">0.000001</definedName>
    <definedName name="xpress_ztolze" localSheetId="1" hidden="1">0.000001</definedName>
    <definedName name="xpress_ztolze" localSheetId="2" hidden="1">0.000001</definedName>
    <definedName name="xpress_ztolze" localSheetId="3" hidden="1">0.000001</definedName>
  </definedNames>
  <calcPr fullCalcOnLoad="1"/>
</workbook>
</file>

<file path=xl/sharedStrings.xml><?xml version="1.0" encoding="utf-8"?>
<sst xmlns="http://schemas.openxmlformats.org/spreadsheetml/2006/main" count="279" uniqueCount="141">
  <si>
    <t>Schedule</t>
  </si>
  <si>
    <t>A</t>
  </si>
  <si>
    <t>B</t>
  </si>
  <si>
    <t>C</t>
  </si>
  <si>
    <t>D</t>
  </si>
  <si>
    <t>E</t>
  </si>
  <si>
    <t>F</t>
  </si>
  <si>
    <t>G</t>
  </si>
  <si>
    <t>Days Off</t>
  </si>
  <si>
    <t>Sunday, Monday</t>
  </si>
  <si>
    <t>Monday, Tuesday</t>
  </si>
  <si>
    <t>Tuesday, Wednesday</t>
  </si>
  <si>
    <t>Wednesday, Thursday</t>
  </si>
  <si>
    <t>Thursday, Friday</t>
  </si>
  <si>
    <t>Friday, Saturday</t>
  </si>
  <si>
    <t>Saturday, Sunday</t>
  </si>
  <si>
    <t>Employees</t>
  </si>
  <si>
    <t>Sun</t>
  </si>
  <si>
    <t>Mon</t>
  </si>
  <si>
    <t>Tue</t>
  </si>
  <si>
    <t>Wed</t>
  </si>
  <si>
    <t>Thurs</t>
  </si>
  <si>
    <t>Fri</t>
  </si>
  <si>
    <t>Sat</t>
  </si>
  <si>
    <t>Daily Pay Rate</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</si>
  <si>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</si>
  <si>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</si>
  <si>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</si>
  <si>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</si>
  <si>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</si>
  <si>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</si>
  <si>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</si>
  <si>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</si>
  <si>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</si>
  <si>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</si>
  <si>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</si>
  <si>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</si>
  <si>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</si>
  <si>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</si>
  <si>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</si>
  <si>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</si>
  <si>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</si>
  <si>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</si>
  <si>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</si>
  <si>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</si>
  <si>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</si>
  <si>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</si>
  <si>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</si>
  <si>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</si>
  <si>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</si>
  <si>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Seniority</t>
  </si>
  <si>
    <t>Total</t>
  </si>
  <si>
    <t>Minimum Required Per Day:</t>
  </si>
  <si>
    <t>Scheduled Per Day:</t>
  </si>
  <si>
    <t>Preference of</t>
  </si>
  <si>
    <t>Assigned Schedule</t>
  </si>
  <si>
    <t>Per Schedule</t>
  </si>
  <si>
    <t>Total Payroll:</t>
  </si>
  <si>
    <t xml:space="preserve">Total Payroll: </t>
  </si>
  <si>
    <t>1st Stage Optimization</t>
  </si>
  <si>
    <t>2nd Stage Optimization</t>
  </si>
  <si>
    <r>
      <rPr>
        <b/>
        <u val="single"/>
        <sz val="10"/>
        <rFont val="Trebuchet MS"/>
        <family val="2"/>
      </rPr>
      <t>Employee Preferences By Schedule</t>
    </r>
    <r>
      <rPr>
        <u val="single"/>
        <sz val="10"/>
        <rFont val="Trebuchet MS"/>
        <family val="2"/>
      </rPr>
      <t xml:space="preserve"> (7 = Most Desired; 1 = Least Desired)</t>
    </r>
  </si>
  <si>
    <r>
      <rPr>
        <b/>
        <u val="single"/>
        <sz val="10"/>
        <rFont val="Trebuchet MS"/>
        <family val="2"/>
      </rPr>
      <t>Assigned Schedules By Employee</t>
    </r>
    <r>
      <rPr>
        <u val="single"/>
        <sz val="10"/>
        <rFont val="Trebuchet MS"/>
        <family val="2"/>
      </rPr>
      <t xml:space="preserve"> (1 = employee assigned to that schedule)</t>
    </r>
  </si>
  <si>
    <t># of employees assigned to each schedule:</t>
  </si>
  <si>
    <t># of employees required per schedule:</t>
  </si>
  <si>
    <t>Untrained</t>
  </si>
  <si>
    <t>Required Employees (estimated)</t>
  </si>
  <si>
    <t>Current</t>
  </si>
  <si>
    <t>Cost</t>
  </si>
  <si>
    <t>Number of Employees Working</t>
  </si>
  <si>
    <t>✈ = working ● = riding</t>
  </si>
  <si>
    <t>Flying</t>
  </si>
  <si>
    <t>Other</t>
  </si>
  <si>
    <t>Routes</t>
  </si>
  <si>
    <t>Hours</t>
  </si>
  <si>
    <t>Decisions</t>
  </si>
  <si>
    <t>Number of Crews</t>
  </si>
  <si>
    <r>
      <t xml:space="preserve">Salt Lake </t>
    </r>
    <r>
      <rPr>
        <sz val="10"/>
        <rFont val="MS Reference Sans Serif"/>
        <family val="2"/>
      </rPr>
      <t>✈Dallas ✈Salt Lake</t>
    </r>
  </si>
  <si>
    <t>Salt Lake to Dallas Depart</t>
  </si>
  <si>
    <r>
      <t xml:space="preserve">Salt Lake </t>
    </r>
    <r>
      <rPr>
        <sz val="10"/>
        <rFont val="MS Reference Sans Serif"/>
        <family val="2"/>
      </rPr>
      <t>✈Dallas ● Salt Lake</t>
    </r>
  </si>
  <si>
    <t>Salt Lake to Dallas Return</t>
  </si>
  <si>
    <r>
      <t xml:space="preserve">Salt Lake </t>
    </r>
    <r>
      <rPr>
        <sz val="10"/>
        <rFont val="MS Reference Sans Serif"/>
        <family val="2"/>
      </rPr>
      <t>✈</t>
    </r>
    <r>
      <rPr>
        <sz val="10"/>
        <rFont val="Trebuchet MS"/>
        <family val="2"/>
      </rPr>
      <t xml:space="preserve"> Dallas </t>
    </r>
    <r>
      <rPr>
        <sz val="10"/>
        <rFont val="MS Reference Sans Serif"/>
        <family val="2"/>
      </rPr>
      <t>✈</t>
    </r>
    <r>
      <rPr>
        <sz val="10"/>
        <rFont val="Trebuchet MS"/>
        <family val="2"/>
      </rPr>
      <t xml:space="preserve"> Chicago </t>
    </r>
    <r>
      <rPr>
        <sz val="10"/>
        <rFont val="MS Reference Sans Serif"/>
        <family val="2"/>
      </rPr>
      <t>●</t>
    </r>
    <r>
      <rPr>
        <sz val="10"/>
        <rFont val="Trebuchet MS"/>
        <family val="2"/>
      </rPr>
      <t xml:space="preserve"> Salt Lake</t>
    </r>
  </si>
  <si>
    <t>Salt Lake to Chicago Depart</t>
  </si>
  <si>
    <r>
      <t xml:space="preserve">Salt Lake </t>
    </r>
    <r>
      <rPr>
        <sz val="10"/>
        <rFont val="MS Reference Sans Serif"/>
        <family val="2"/>
      </rPr>
      <t>✈Chicago ● Salt Lake</t>
    </r>
  </si>
  <si>
    <t>Salt Lake to Chicago Return</t>
  </si>
  <si>
    <r>
      <t xml:space="preserve">Salt Lake </t>
    </r>
    <r>
      <rPr>
        <sz val="10"/>
        <rFont val="MS Reference Sans Serif"/>
        <family val="2"/>
      </rPr>
      <t>✈</t>
    </r>
    <r>
      <rPr>
        <sz val="10"/>
        <rFont val="Trebuchet MS"/>
        <family val="2"/>
      </rPr>
      <t xml:space="preserve"> Chicago </t>
    </r>
    <r>
      <rPr>
        <sz val="10"/>
        <rFont val="MS Reference Sans Serif"/>
        <family val="2"/>
      </rPr>
      <t>✈</t>
    </r>
    <r>
      <rPr>
        <sz val="10"/>
        <rFont val="Trebuchet MS"/>
        <family val="2"/>
      </rPr>
      <t xml:space="preserve"> Dallas </t>
    </r>
    <r>
      <rPr>
        <sz val="10"/>
        <rFont val="MS Reference Sans Serif"/>
        <family val="2"/>
      </rPr>
      <t>●</t>
    </r>
    <r>
      <rPr>
        <sz val="10"/>
        <rFont val="Trebuchet MS"/>
        <family val="2"/>
      </rPr>
      <t xml:space="preserve"> Salt Lake</t>
    </r>
  </si>
  <si>
    <t>Dallas to Salt Lake Depart</t>
  </si>
  <si>
    <r>
      <t xml:space="preserve">Dallas </t>
    </r>
    <r>
      <rPr>
        <sz val="10"/>
        <rFont val="MS Reference Sans Serif"/>
        <family val="2"/>
      </rPr>
      <t>✈Salt Lake ✈Dallas</t>
    </r>
  </si>
  <si>
    <t>Dallas to Salt Lake Return</t>
  </si>
  <si>
    <r>
      <t xml:space="preserve">Dallas </t>
    </r>
    <r>
      <rPr>
        <sz val="10"/>
        <rFont val="MS Reference Sans Serif"/>
        <family val="2"/>
      </rPr>
      <t>✈Salt Lake ● Dallas</t>
    </r>
  </si>
  <si>
    <t>Dallas to Chicago Depart</t>
  </si>
  <si>
    <r>
      <t xml:space="preserve">Dallas </t>
    </r>
    <r>
      <rPr>
        <sz val="10"/>
        <rFont val="MS Reference Sans Serif"/>
        <family val="2"/>
      </rPr>
      <t>✈</t>
    </r>
    <r>
      <rPr>
        <sz val="10"/>
        <rFont val="Trebuchet MS"/>
        <family val="2"/>
      </rPr>
      <t xml:space="preserve"> Salt Lake </t>
    </r>
    <r>
      <rPr>
        <sz val="10"/>
        <rFont val="MS Reference Sans Serif"/>
        <family val="2"/>
      </rPr>
      <t>✈</t>
    </r>
    <r>
      <rPr>
        <sz val="10"/>
        <rFont val="Trebuchet MS"/>
        <family val="2"/>
      </rPr>
      <t xml:space="preserve"> Chicago </t>
    </r>
    <r>
      <rPr>
        <sz val="10"/>
        <rFont val="MS Reference Sans Serif"/>
        <family val="2"/>
      </rPr>
      <t>●</t>
    </r>
    <r>
      <rPr>
        <sz val="10"/>
        <rFont val="Trebuchet MS"/>
        <family val="2"/>
      </rPr>
      <t xml:space="preserve"> Dallas</t>
    </r>
  </si>
  <si>
    <t>Dallas to Chicago Return</t>
  </si>
  <si>
    <r>
      <t xml:space="preserve">Dallas </t>
    </r>
    <r>
      <rPr>
        <sz val="10"/>
        <rFont val="MS Reference Sans Serif"/>
        <family val="2"/>
      </rPr>
      <t>✈</t>
    </r>
    <r>
      <rPr>
        <sz val="10"/>
        <rFont val="Trebuchet MS"/>
        <family val="2"/>
      </rPr>
      <t xml:space="preserve"> Chicago </t>
    </r>
    <r>
      <rPr>
        <sz val="10"/>
        <rFont val="MS Reference Sans Serif"/>
        <family val="2"/>
      </rPr>
      <t>✈</t>
    </r>
    <r>
      <rPr>
        <sz val="10"/>
        <rFont val="Trebuchet MS"/>
        <family val="2"/>
      </rPr>
      <t xml:space="preserve"> Salt Lake </t>
    </r>
    <r>
      <rPr>
        <sz val="10"/>
        <rFont val="MS Reference Sans Serif"/>
        <family val="2"/>
      </rPr>
      <t>●</t>
    </r>
    <r>
      <rPr>
        <sz val="10"/>
        <rFont val="Trebuchet MS"/>
        <family val="2"/>
      </rPr>
      <t xml:space="preserve"> Dallas</t>
    </r>
  </si>
  <si>
    <t>Chicago to Salt Lake Depart</t>
  </si>
  <si>
    <r>
      <t xml:space="preserve">Dallas </t>
    </r>
    <r>
      <rPr>
        <sz val="10"/>
        <rFont val="MS Reference Sans Serif"/>
        <family val="2"/>
      </rPr>
      <t>✈Chicago ✈Dallas</t>
    </r>
  </si>
  <si>
    <t>Chicago to Salt Lake Return</t>
  </si>
  <si>
    <r>
      <t xml:space="preserve">Chicago </t>
    </r>
    <r>
      <rPr>
        <sz val="10"/>
        <rFont val="MS Reference Sans Serif"/>
        <family val="2"/>
      </rPr>
      <t>✈</t>
    </r>
    <r>
      <rPr>
        <sz val="10"/>
        <rFont val="Trebuchet MS"/>
        <family val="2"/>
      </rPr>
      <t xml:space="preserve"> Salt Lake </t>
    </r>
    <r>
      <rPr>
        <sz val="10"/>
        <rFont val="MS Reference Sans Serif"/>
        <family val="2"/>
      </rPr>
      <t>✈</t>
    </r>
    <r>
      <rPr>
        <sz val="10"/>
        <rFont val="Trebuchet MS"/>
        <family val="2"/>
      </rPr>
      <t xml:space="preserve"> Dallas </t>
    </r>
    <r>
      <rPr>
        <sz val="10"/>
        <rFont val="MS Reference Sans Serif"/>
        <family val="2"/>
      </rPr>
      <t>●</t>
    </r>
    <r>
      <rPr>
        <sz val="10"/>
        <rFont val="Trebuchet MS"/>
        <family val="2"/>
      </rPr>
      <t xml:space="preserve"> Chicago</t>
    </r>
  </si>
  <si>
    <t>Chicago to Dallas Depart</t>
  </si>
  <si>
    <r>
      <t xml:space="preserve">Chicago </t>
    </r>
    <r>
      <rPr>
        <sz val="10"/>
        <rFont val="MS Reference Sans Serif"/>
        <family val="2"/>
      </rPr>
      <t>✈Salt Lake ✈Chicago</t>
    </r>
  </si>
  <si>
    <t>Chicago to Dallas Return</t>
  </si>
  <si>
    <r>
      <t xml:space="preserve">Chicago </t>
    </r>
    <r>
      <rPr>
        <sz val="10"/>
        <rFont val="MS Reference Sans Serif"/>
        <family val="2"/>
      </rPr>
      <t>✈Dallas ✈Chicago</t>
    </r>
  </si>
  <si>
    <r>
      <t xml:space="preserve">Chicago </t>
    </r>
    <r>
      <rPr>
        <sz val="10"/>
        <rFont val="MS Reference Sans Serif"/>
        <family val="2"/>
      </rPr>
      <t>✈</t>
    </r>
    <r>
      <rPr>
        <sz val="10"/>
        <rFont val="Trebuchet MS"/>
        <family val="2"/>
      </rPr>
      <t xml:space="preserve"> Dallas </t>
    </r>
    <r>
      <rPr>
        <sz val="10"/>
        <rFont val="MS Reference Sans Serif"/>
        <family val="2"/>
      </rPr>
      <t>✈</t>
    </r>
    <r>
      <rPr>
        <sz val="10"/>
        <rFont val="Trebuchet MS"/>
        <family val="2"/>
      </rPr>
      <t xml:space="preserve"> Salt Lake </t>
    </r>
    <r>
      <rPr>
        <sz val="10"/>
        <rFont val="MS Reference Sans Serif"/>
        <family val="2"/>
      </rPr>
      <t>●</t>
    </r>
    <r>
      <rPr>
        <sz val="10"/>
        <rFont val="Trebuchet MS"/>
        <family val="2"/>
      </rPr>
      <t xml:space="preserve"> Chicago</t>
    </r>
  </si>
  <si>
    <t>Example Model</t>
  </si>
  <si>
    <t>Description</t>
  </si>
  <si>
    <t>Reorganizing Labor Force</t>
  </si>
  <si>
    <t xml:space="preserve">Total Cost: </t>
  </si>
  <si>
    <t xml:space="preserve"># of employees hired: </t>
  </si>
  <si>
    <t>Total # of employees:</t>
  </si>
  <si>
    <t>Number of Employees Laid Off</t>
  </si>
  <si>
    <t>Number of Employees Hired</t>
  </si>
  <si>
    <t>w/Seniority Rating</t>
  </si>
  <si>
    <t xml:space="preserve">Hiring Cost: </t>
  </si>
  <si>
    <t xml:space="preserve"># Avail for Hire (yearly): </t>
  </si>
  <si>
    <t xml:space="preserve">Layoff Cost: </t>
  </si>
  <si>
    <t>n/a</t>
  </si>
  <si>
    <t>Inputs to The Model</t>
  </si>
  <si>
    <t>Model</t>
  </si>
  <si>
    <t xml:space="preserve">Year 1 </t>
  </si>
  <si>
    <t xml:space="preserve">Year 2 </t>
  </si>
  <si>
    <t xml:space="preserve">Year 3 </t>
  </si>
  <si>
    <r>
      <t xml:space="preserve">Highly </t>
    </r>
    <r>
      <rPr>
        <b/>
        <u val="single"/>
        <sz val="10"/>
        <rFont val="Trebuchet MS"/>
        <family val="2"/>
      </rPr>
      <t>Trained</t>
    </r>
  </si>
  <si>
    <r>
      <t xml:space="preserve">Moderately </t>
    </r>
    <r>
      <rPr>
        <b/>
        <u val="single"/>
        <sz val="10"/>
        <rFont val="Trebuchet MS"/>
        <family val="2"/>
      </rPr>
      <t>Trained</t>
    </r>
  </si>
  <si>
    <t xml:space="preserve">Cost to train to next level: </t>
  </si>
  <si>
    <t>Employees Trained Up to Next Level</t>
  </si>
  <si>
    <t xml:space="preserve">Total Cost of Reorganizing: </t>
  </si>
  <si>
    <t>Reorganization Costs</t>
  </si>
  <si>
    <t xml:space="preserve"># of employees assigned to each schedule: </t>
  </si>
  <si>
    <t xml:space="preserve"># of employees required per schedule: </t>
  </si>
  <si>
    <t>Optimizes for scheduling airline crews to minimize costs while meeting staffing constraints</t>
  </si>
  <si>
    <t>Tips</t>
  </si>
  <si>
    <t>Call Center — One Stage</t>
  </si>
  <si>
    <t>Call Center — Two Stage</t>
  </si>
  <si>
    <t>Call Center — Two Stage w/Seniority</t>
  </si>
  <si>
    <t>Takes model one step forward to assign specific employees to specific schedules taking into account preferences</t>
  </si>
  <si>
    <t>Determines how to reorganize a labor force considering options to train or lay off employees and hire new ones</t>
  </si>
  <si>
    <t>Adds an additional level of complexity by including seniority in the equation and using VBA to solve the model</t>
  </si>
  <si>
    <t>2. Take a look at some of our introductory videos to get quickly oriented to Risk Solver Platform</t>
  </si>
  <si>
    <t>Airline Crew Scheduling</t>
  </si>
  <si>
    <t>Determines the optimal schedule to minimize staffing costs, taking into account req. staffing levels and days off constraints</t>
  </si>
  <si>
    <r>
      <t xml:space="preserve">1. If you have not already downloaded a </t>
    </r>
    <r>
      <rPr>
        <b/>
        <sz val="11"/>
        <rFont val="Trebuchet MS"/>
        <family val="2"/>
      </rPr>
      <t>free</t>
    </r>
    <r>
      <rPr>
        <sz val="11"/>
        <rFont val="Trebuchet MS"/>
        <family val="2"/>
      </rPr>
      <t xml:space="preserve"> trial or a licensed version of Risk Solver Platform, do so in order to see and solve these models.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</si>
</sst>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0"/>
    <numFmt numFmtId="167" formatCode="0.00000"/>
    <numFmt numFmtId="168" formatCode="&quot;$&quot;#,##0.00000"/>
    <numFmt numFmtId="169" formatCode="0.0000"/>
    <numFmt numFmtId="170" formatCode="&quot;Yes&quot;;&quot;Yes&quot;;&quot;No&quot;"/>
    <numFmt numFmtId="171" formatCode="&quot;True&quot;;&quot;True&quot;;&quot;False&quot;"/>
    <numFmt numFmtId="172" formatCode="&quot;On&quot;;&quot;On&quot;;&quot;Off&quot;"/>
    <numFmt numFmtId="173" formatCode="[$€-2]\ #,##0.00_);[Red]\([$€-2]\ #,##0.00\)"/>
  </numFmts>
  <fonts count="74">
    <font>
      <sz val="8"/>
      <name val="Helv"/>
      <family val="0"/>
    </font>
    <font>
      <sz val="11"/>
      <color indexed="8"/>
      <name val="Arial"/>
      <family val="2"/>
    </font>
    <font>
      <sz val="10"/>
      <name val="Trebuchet MS"/>
      <family val="2"/>
    </font>
    <font>
      <b/>
      <sz val="10"/>
      <name val="Trebuchet MS"/>
      <family val="2"/>
    </font>
    <font>
      <sz val="10"/>
      <name val="MS Reference Sans Serif"/>
      <family val="2"/>
    </font>
    <font>
      <u val="single"/>
      <sz val="10"/>
      <name val="Trebuchet MS"/>
      <family val="2"/>
    </font>
    <font>
      <b/>
      <u val="single"/>
      <sz val="10"/>
      <name val="Trebuchet MS"/>
      <family val="2"/>
    </font>
    <font>
      <i/>
      <sz val="10"/>
      <name val="Trebuchet MS"/>
      <family val="2"/>
    </font>
    <font>
      <b/>
      <sz val="8"/>
      <name val="Helv"/>
      <family val="0"/>
    </font>
    <font>
      <sz val="11"/>
      <name val="Trebuchet MS"/>
      <family val="2"/>
    </font>
    <font>
      <b/>
      <sz val="11"/>
      <name val="Trebuchet MS"/>
      <family val="2"/>
    </font>
    <font>
      <b/>
      <sz val="12"/>
      <name val="Trebuchet MS"/>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8"/>
      <color indexed="20"/>
      <name val="Helv"/>
      <family val="0"/>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Helv"/>
      <family val="0"/>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18"/>
      <name val="Trebuchet MS"/>
      <family val="2"/>
    </font>
    <font>
      <u val="single"/>
      <sz val="10"/>
      <color indexed="12"/>
      <name val="Trebuchet MS"/>
      <family val="2"/>
    </font>
    <font>
      <b/>
      <sz val="10"/>
      <color indexed="30"/>
      <name val="Trebuchet MS"/>
      <family val="2"/>
    </font>
    <font>
      <b/>
      <sz val="12"/>
      <color indexed="8"/>
      <name val="Trebuchet MS"/>
      <family val="2"/>
    </font>
    <font>
      <b/>
      <sz val="20"/>
      <color indexed="23"/>
      <name val="Trebuchet MS"/>
      <family val="2"/>
    </font>
    <font>
      <b/>
      <sz val="20"/>
      <color indexed="62"/>
      <name val="Trebuchet MS"/>
      <family val="2"/>
    </font>
    <font>
      <b/>
      <sz val="16"/>
      <color indexed="23"/>
      <name val="Trebuchet MS"/>
      <family val="2"/>
    </font>
    <font>
      <b/>
      <sz val="16"/>
      <color indexed="62"/>
      <name val="Trebuchet MS"/>
      <family val="2"/>
    </font>
    <font>
      <sz val="10.5"/>
      <color indexed="8"/>
      <name val="Trebuchet MS"/>
      <family val="2"/>
    </font>
    <font>
      <b/>
      <sz val="10"/>
      <color indexed="8"/>
      <name val="Trebuchet MS"/>
      <family val="2"/>
    </font>
    <font>
      <sz val="9"/>
      <color indexed="8"/>
      <name val="Trebuchet MS"/>
      <family val="2"/>
    </font>
    <font>
      <i/>
      <sz val="9"/>
      <color indexed="8"/>
      <name val="Trebuchet MS"/>
      <family val="2"/>
    </font>
    <font>
      <i/>
      <sz val="2"/>
      <color indexed="8"/>
      <name val="Trebuchet MS"/>
      <family val="2"/>
    </font>
    <font>
      <b/>
      <sz val="11"/>
      <color indexed="8"/>
      <name val="Trebuchet MS"/>
      <family val="2"/>
    </font>
    <font>
      <i/>
      <sz val="10.5"/>
      <color indexed="8"/>
      <name val="Trebuchet MS"/>
      <family val="2"/>
    </font>
    <font>
      <sz val="11"/>
      <color indexed="8"/>
      <name val="Calibri"/>
      <family val="2"/>
    </font>
    <font>
      <sz val="10.5"/>
      <color indexed="8"/>
      <name val="Calibri"/>
      <family val="2"/>
    </font>
    <font>
      <sz val="7"/>
      <color indexed="8"/>
      <name val="Trebuchet MS"/>
      <family val="2"/>
    </font>
    <font>
      <sz val="2"/>
      <color indexed="8"/>
      <name val="Trebuchet MS"/>
      <family val="2"/>
    </font>
    <font>
      <sz val="10"/>
      <color indexed="8"/>
      <name val="Trebuchet MS"/>
      <family val="2"/>
    </font>
    <font>
      <u val="single"/>
      <sz val="10"/>
      <color indexed="8"/>
      <name val="Trebuchet MS"/>
      <family val="2"/>
    </font>
    <font>
      <b/>
      <sz val="9"/>
      <color indexed="8"/>
      <name val="Trebuchet MS"/>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8"/>
      <color theme="11"/>
      <name val="Helv"/>
      <family val="0"/>
    </font>
    <font>
      <sz val="11"/>
      <color rgb="FF006100"/>
      <name val="Arial"/>
      <family val="2"/>
    </font>
    <font>
      <b/>
      <sz val="15"/>
      <color theme="3"/>
      <name val="Arial"/>
      <family val="2"/>
    </font>
    <font>
      <b/>
      <sz val="13"/>
      <color theme="3"/>
      <name val="Arial"/>
      <family val="2"/>
    </font>
    <font>
      <b/>
      <sz val="11"/>
      <color theme="3"/>
      <name val="Arial"/>
      <family val="2"/>
    </font>
    <font>
      <u val="single"/>
      <sz val="8"/>
      <color theme="10"/>
      <name val="Helv"/>
      <family val="0"/>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theme="3" tint="-0.24997000396251678"/>
      <name val="Trebuchet MS"/>
      <family val="2"/>
    </font>
    <font>
      <u val="single"/>
      <sz val="10"/>
      <color theme="10"/>
      <name val="Trebuchet MS"/>
      <family val="2"/>
    </font>
    <font>
      <b/>
      <sz val="10"/>
      <color rgb="FF0070C0"/>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theme="3" tint="-0.24993999302387238"/>
      </top>
      <bottom style="medium">
        <color theme="3" tint="-0.24993999302387238"/>
      </bottom>
    </border>
    <border>
      <left style="medium">
        <color theme="3" tint="-0.24993999302387238"/>
      </left>
      <right>
        <color indexed="63"/>
      </right>
      <top>
        <color indexed="63"/>
      </top>
      <bottom>
        <color indexed="63"/>
      </bottom>
    </border>
    <border>
      <left>
        <color indexed="63"/>
      </left>
      <right>
        <color indexed="63"/>
      </right>
      <top>
        <color indexed="63"/>
      </top>
      <bottom style="thin"/>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style="medium">
        <color rgb="FFFFC000"/>
      </left>
      <right style="medium">
        <color rgb="FFFFC000"/>
      </right>
      <top style="medium">
        <color rgb="FFFFC000"/>
      </top>
      <bottom style="medium">
        <color rgb="FFFFC000"/>
      </bottom>
    </border>
    <border>
      <left style="thin"/>
      <right>
        <color indexed="63"/>
      </right>
      <top style="thin"/>
      <bottom>
        <color indexed="63"/>
      </bottom>
    </border>
    <border>
      <left style="thin"/>
      <right>
        <color indexed="63"/>
      </right>
      <top>
        <color indexed="63"/>
      </top>
      <bottom>
        <color indexed="63"/>
      </bottom>
    </border>
    <border>
      <left style="medium">
        <color theme="3" tint="-0.24993999302387238"/>
      </left>
      <right style="thin">
        <color theme="3" tint="-0.24993999302387238"/>
      </right>
      <top style="thin">
        <color theme="3" tint="-0.24993999302387238"/>
      </top>
      <bottom>
        <color indexed="63"/>
      </bottom>
    </border>
    <border>
      <left style="medium">
        <color theme="3" tint="-0.24993999302387238"/>
      </left>
      <right style="thin">
        <color theme="3" tint="-0.24993999302387238"/>
      </right>
      <top>
        <color indexed="63"/>
      </top>
      <bottom>
        <color indexed="63"/>
      </bottom>
    </border>
    <border>
      <left>
        <color indexed="63"/>
      </left>
      <right style="medium">
        <color theme="3" tint="-0.24993999302387238"/>
      </right>
      <top style="medium">
        <color theme="3" tint="-0.24993999302387238"/>
      </top>
      <bottom>
        <color indexed="63"/>
      </bottom>
    </border>
    <border>
      <left>
        <color indexed="63"/>
      </left>
      <right style="medium">
        <color theme="3" tint="-0.24993999302387238"/>
      </right>
      <top>
        <color indexed="63"/>
      </top>
      <bottom>
        <color indexed="63"/>
      </bottom>
    </border>
    <border>
      <left>
        <color indexed="63"/>
      </left>
      <right style="medium">
        <color theme="3" tint="-0.24993999302387238"/>
      </right>
      <top>
        <color indexed="63"/>
      </top>
      <bottom style="medium">
        <color theme="3" tint="-0.24993999302387238"/>
      </bottom>
    </border>
    <border>
      <left style="medium">
        <color theme="3" tint="0.3999499976634979"/>
      </left>
      <right>
        <color indexed="63"/>
      </right>
      <top style="medium">
        <color theme="3" tint="0.3999499976634979"/>
      </top>
      <bottom>
        <color indexed="63"/>
      </bottom>
    </border>
    <border>
      <left>
        <color indexed="63"/>
      </left>
      <right>
        <color indexed="63"/>
      </right>
      <top style="medium">
        <color theme="3" tint="0.3999499976634979"/>
      </top>
      <bottom>
        <color indexed="63"/>
      </bottom>
    </border>
    <border>
      <left>
        <color indexed="63"/>
      </left>
      <right style="medium">
        <color theme="3" tint="0.3999499976634979"/>
      </right>
      <top style="medium">
        <color theme="3" tint="0.3999499976634979"/>
      </top>
      <bottom>
        <color indexed="63"/>
      </bottom>
    </border>
    <border>
      <left style="medium">
        <color theme="3" tint="0.3999499976634979"/>
      </left>
      <right>
        <color indexed="63"/>
      </right>
      <top>
        <color indexed="63"/>
      </top>
      <bottom>
        <color indexed="63"/>
      </bottom>
    </border>
    <border>
      <left>
        <color indexed="63"/>
      </left>
      <right style="medium">
        <color theme="3" tint="0.3999499976634979"/>
      </right>
      <top>
        <color indexed="63"/>
      </top>
      <bottom>
        <color indexed="63"/>
      </bottom>
    </border>
    <border>
      <left style="medium">
        <color theme="3" tint="0.3999499976634979"/>
      </left>
      <right>
        <color indexed="63"/>
      </right>
      <top>
        <color indexed="63"/>
      </top>
      <bottom style="medium">
        <color theme="3" tint="0.3999499976634979"/>
      </bottom>
    </border>
    <border>
      <left>
        <color indexed="63"/>
      </left>
      <right>
        <color indexed="63"/>
      </right>
      <top>
        <color indexed="63"/>
      </top>
      <bottom style="medium">
        <color theme="3" tint="0.3999499976634979"/>
      </bottom>
    </border>
    <border>
      <left>
        <color indexed="63"/>
      </left>
      <right style="medium">
        <color theme="3" tint="0.3999499976634979"/>
      </right>
      <top>
        <color indexed="63"/>
      </top>
      <bottom style="medium">
        <color theme="3" tint="0.3999499976634979"/>
      </bottom>
    </border>
    <border>
      <left style="medium">
        <color theme="3" tint="-0.24993999302387238"/>
      </left>
      <right style="medium">
        <color theme="3" tint="-0.24993999302387238"/>
      </right>
      <top style="medium">
        <color theme="3" tint="-0.24993999302387238"/>
      </top>
      <bottom>
        <color indexed="63"/>
      </bottom>
    </border>
    <border>
      <left style="medium">
        <color theme="3" tint="-0.24993999302387238"/>
      </left>
      <right style="medium">
        <color theme="3" tint="-0.24993999302387238"/>
      </right>
      <top>
        <color indexed="63"/>
      </top>
      <bottom>
        <color indexed="63"/>
      </bottom>
    </border>
    <border>
      <left style="medium">
        <color theme="3" tint="0.39991000294685364"/>
      </left>
      <right>
        <color indexed="63"/>
      </right>
      <top style="medium">
        <color theme="3" tint="0.39991000294685364"/>
      </top>
      <bottom>
        <color indexed="63"/>
      </bottom>
    </border>
    <border>
      <left>
        <color indexed="63"/>
      </left>
      <right>
        <color indexed="63"/>
      </right>
      <top style="medium">
        <color theme="3" tint="0.39991000294685364"/>
      </top>
      <bottom>
        <color indexed="63"/>
      </bottom>
    </border>
    <border>
      <left>
        <color indexed="63"/>
      </left>
      <right style="medium">
        <color theme="3" tint="0.39991000294685364"/>
      </right>
      <top style="medium">
        <color theme="3" tint="0.39991000294685364"/>
      </top>
      <bottom>
        <color indexed="63"/>
      </bottom>
    </border>
    <border>
      <left style="medium">
        <color theme="3" tint="0.39991000294685364"/>
      </left>
      <right>
        <color indexed="63"/>
      </right>
      <top>
        <color indexed="63"/>
      </top>
      <bottom>
        <color indexed="63"/>
      </bottom>
    </border>
    <border>
      <left>
        <color indexed="63"/>
      </left>
      <right style="medium">
        <color theme="3" tint="0.39991000294685364"/>
      </right>
      <top>
        <color indexed="63"/>
      </top>
      <bottom>
        <color indexed="63"/>
      </bottom>
    </border>
    <border>
      <left style="medium">
        <color theme="3" tint="0.39991000294685364"/>
      </left>
      <right>
        <color indexed="63"/>
      </right>
      <top>
        <color indexed="63"/>
      </top>
      <bottom style="medium">
        <color theme="3" tint="0.39991000294685364"/>
      </bottom>
    </border>
    <border>
      <left>
        <color indexed="63"/>
      </left>
      <right>
        <color indexed="63"/>
      </right>
      <top>
        <color indexed="63"/>
      </top>
      <bottom style="medium">
        <color theme="3" tint="0.39991000294685364"/>
      </bottom>
    </border>
    <border>
      <left>
        <color indexed="63"/>
      </left>
      <right style="medium">
        <color theme="3" tint="0.39991000294685364"/>
      </right>
      <top>
        <color indexed="63"/>
      </top>
      <bottom style="medium">
        <color theme="3" tint="0.39991000294685364"/>
      </bottom>
    </border>
    <border>
      <left style="medium">
        <color theme="3" tint="-0.24993999302387238"/>
      </left>
      <right>
        <color indexed="63"/>
      </right>
      <top style="medium">
        <color theme="3" tint="0.39991000294685364"/>
      </top>
      <bottom style="medium">
        <color theme="3" tint="-0.24993999302387238"/>
      </bottom>
    </border>
    <border>
      <left>
        <color indexed="63"/>
      </left>
      <right>
        <color indexed="63"/>
      </right>
      <top style="medium">
        <color theme="3" tint="0.39991000294685364"/>
      </top>
      <bottom style="medium">
        <color theme="3" tint="-0.24993999302387238"/>
      </bottom>
    </border>
    <border>
      <left>
        <color indexed="63"/>
      </left>
      <right style="medium">
        <color theme="3" tint="-0.24993999302387238"/>
      </right>
      <top style="medium">
        <color theme="3" tint="0.39991000294685364"/>
      </top>
      <bottom style="medium">
        <color theme="3" tint="-0.24993999302387238"/>
      </bottom>
    </border>
    <border>
      <left>
        <color indexed="63"/>
      </left>
      <right style="medium">
        <color theme="3" tint="-0.24993999302387238"/>
      </right>
      <top style="medium">
        <color theme="3" tint="-0.24993999302387238"/>
      </top>
      <bottom style="medium">
        <color theme="3" tint="-0.24993999302387238"/>
      </bottom>
    </border>
    <border>
      <left style="medium">
        <color theme="3" tint="0.39991000294685364"/>
      </left>
      <right style="medium">
        <color theme="3" tint="-0.24993999302387238"/>
      </right>
      <top style="medium">
        <color theme="3" tint="-0.24993999302387238"/>
      </top>
      <bottom>
        <color indexed="63"/>
      </bottom>
    </border>
    <border>
      <left style="medium">
        <color theme="3" tint="0.39991000294685364"/>
      </left>
      <right style="medium">
        <color theme="3" tint="-0.24993999302387238"/>
      </right>
      <top>
        <color indexed="63"/>
      </top>
      <bottom>
        <color indexed="63"/>
      </bottom>
    </border>
    <border>
      <left style="medium">
        <color theme="3" tint="0.39991000294685364"/>
      </left>
      <right style="medium">
        <color theme="3" tint="-0.24993999302387238"/>
      </right>
      <top>
        <color indexed="63"/>
      </top>
      <bottom style="medium">
        <color theme="3" tint="-0.24993999302387238"/>
      </bottom>
    </border>
    <border>
      <left style="medium">
        <color theme="3" tint="-0.24993999302387238"/>
      </left>
      <right>
        <color indexed="63"/>
      </right>
      <top style="medium">
        <color theme="3" tint="-0.24993999302387238"/>
      </top>
      <bottom style="medium">
        <color theme="3" tint="-0.24993999302387238"/>
      </bottom>
    </border>
    <border>
      <left style="medium">
        <color theme="3" tint="0.3999499976634979"/>
      </left>
      <right style="medium">
        <color theme="3" tint="0.3999499976634979"/>
      </right>
      <top style="medium">
        <color theme="3" tint="0.3999499976634979"/>
      </top>
      <bottom>
        <color indexed="63"/>
      </bottom>
    </border>
    <border>
      <left style="medium">
        <color theme="3" tint="0.3999499976634979"/>
      </left>
      <right style="medium">
        <color theme="3" tint="0.3999499976634979"/>
      </right>
      <top>
        <color indexed="63"/>
      </top>
      <bottom>
        <color indexed="63"/>
      </bottom>
    </border>
    <border>
      <left style="medium">
        <color theme="3" tint="0.3999499976634979"/>
      </left>
      <right style="medium">
        <color theme="3" tint="0.3999499976634979"/>
      </right>
      <top>
        <color indexed="63"/>
      </top>
      <bottom style="medium">
        <color theme="3" tint="0.3999499976634979"/>
      </bottom>
    </border>
    <border>
      <left>
        <color indexed="63"/>
      </left>
      <right>
        <color indexed="63"/>
      </right>
      <top>
        <color indexed="63"/>
      </top>
      <bottom style="medium">
        <color rgb="FFFFC000"/>
      </bottom>
    </border>
    <border>
      <left style="medium">
        <color theme="3" tint="-0.24993999302387238"/>
      </left>
      <right style="thin">
        <color theme="3" tint="-0.24993999302387238"/>
      </right>
      <top>
        <color indexed="63"/>
      </top>
      <bottom style="thin">
        <color theme="3" tint="-0.24993999302387238"/>
      </bottom>
    </border>
    <border>
      <left style="thin"/>
      <right>
        <color indexed="63"/>
      </right>
      <top>
        <color indexed="63"/>
      </top>
      <bottom style="thin"/>
    </border>
    <border>
      <left>
        <color indexed="63"/>
      </left>
      <right style="medium">
        <color theme="3" tint="0.3999499976634979"/>
      </right>
      <top>
        <color indexed="63"/>
      </top>
      <bottom style="thin"/>
    </border>
    <border>
      <left style="medium">
        <color theme="3" tint="-0.24993999302387238"/>
      </left>
      <right style="medium">
        <color theme="3" tint="-0.24993999302387238"/>
      </right>
      <top>
        <color indexed="63"/>
      </top>
      <bottom style="medium">
        <color theme="3" tint="-0.24993999302387238"/>
      </bottom>
    </border>
    <border>
      <left>
        <color indexed="63"/>
      </left>
      <right style="medium">
        <color theme="3" tint="0.39991000294685364"/>
      </right>
      <top>
        <color indexed="63"/>
      </top>
      <bottom style="thin"/>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style="medium">
        <color theme="3" tint="0.39991000294685364"/>
      </left>
      <right>
        <color indexed="63"/>
      </right>
      <top style="medium">
        <color theme="3" tint="0.3999499976634979"/>
      </top>
      <bottom>
        <color indexed="63"/>
      </bottom>
    </border>
    <border>
      <left style="medium">
        <color theme="3" tint="0.39991000294685364"/>
      </left>
      <right>
        <color indexed="63"/>
      </right>
      <top>
        <color indexed="63"/>
      </top>
      <bottom style="medium">
        <color theme="3" tint="0.3999499976634979"/>
      </bottom>
    </border>
    <border>
      <left>
        <color indexed="63"/>
      </left>
      <right style="thin"/>
      <top>
        <color indexed="63"/>
      </top>
      <bottom>
        <color indexed="63"/>
      </bottom>
    </border>
  </borders>
  <cellStyleXfs count="65">
    <xf numFmtId="0" fontId="0" fillId="0" borderId="0">
      <alignment horizontal="lef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52" fillId="0" borderId="0" applyFont="0" applyFill="0" applyBorder="0" applyAlignment="0" applyProtection="0"/>
    <xf numFmtId="41" fontId="52" fillId="0" borderId="0" applyFont="0" applyFill="0" applyBorder="0" applyAlignment="0" applyProtection="0"/>
    <xf numFmtId="44" fontId="52" fillId="0" borderId="0" applyFont="0" applyFill="0" applyBorder="0" applyAlignment="0" applyProtection="0"/>
    <xf numFmtId="42" fontId="5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horizontal="left"/>
      <protection/>
    </xf>
    <xf numFmtId="0" fontId="0" fillId="0" borderId="0">
      <alignment horizontal="left"/>
      <protection/>
    </xf>
    <xf numFmtId="0" fontId="52" fillId="32" borderId="7" applyNumberFormat="0" applyFont="0" applyAlignment="0" applyProtection="0"/>
    <xf numFmtId="0" fontId="67" fillId="27" borderId="8" applyNumberFormat="0" applyAlignment="0" applyProtection="0"/>
    <xf numFmtId="9" fontId="52"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69">
    <xf numFmtId="0" fontId="0" fillId="0" borderId="0" xfId="0" applyAlignment="1">
      <alignment horizontal="lef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1" fontId="2" fillId="0" borderId="0" xfId="0" applyNumberFormat="1" applyFont="1" applyFill="1" applyBorder="1" applyAlignment="1">
      <alignment horizontal="right"/>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center"/>
    </xf>
    <xf numFmtId="164" fontId="3" fillId="0" borderId="0" xfId="0" applyNumberFormat="1" applyFont="1" applyFill="1" applyBorder="1" applyAlignment="1">
      <alignment horizontal="right"/>
    </xf>
    <xf numFmtId="1" fontId="2" fillId="0" borderId="0" xfId="0" applyNumberFormat="1" applyFont="1" applyFill="1" applyBorder="1" applyAlignment="1">
      <alignment/>
    </xf>
    <xf numFmtId="0" fontId="71" fillId="0" borderId="0" xfId="0" applyFont="1" applyFill="1" applyBorder="1" applyAlignment="1">
      <alignment horizontal="left"/>
    </xf>
    <xf numFmtId="0" fontId="2" fillId="0" borderId="0" xfId="0" applyFont="1" applyFill="1" applyBorder="1" applyAlignment="1">
      <alignment horizontal="left" vertical="center"/>
    </xf>
    <xf numFmtId="5" fontId="2" fillId="0" borderId="0" xfId="0" applyNumberFormat="1" applyFont="1" applyFill="1" applyBorder="1" applyAlignment="1">
      <alignment horizontal="left"/>
    </xf>
    <xf numFmtId="0" fontId="2" fillId="0" borderId="0" xfId="57" applyFont="1" applyFill="1" applyBorder="1">
      <alignment horizontal="left"/>
      <protection/>
    </xf>
    <xf numFmtId="0" fontId="3" fillId="0" borderId="0" xfId="57" applyFont="1" applyFill="1" applyBorder="1">
      <alignment horizontal="left"/>
      <protection/>
    </xf>
    <xf numFmtId="3" fontId="2" fillId="0" borderId="0" xfId="0" applyNumberFormat="1" applyFont="1" applyFill="1" applyBorder="1" applyAlignment="1">
      <alignment horizontal="right"/>
    </xf>
    <xf numFmtId="0" fontId="2" fillId="0" borderId="0" xfId="0" applyFont="1" applyFill="1" applyBorder="1" applyAlignment="1">
      <alignment horizontal="left"/>
    </xf>
    <xf numFmtId="164" fontId="2" fillId="0" borderId="0" xfId="0" applyNumberFormat="1" applyFont="1" applyFill="1" applyBorder="1" applyAlignment="1">
      <alignment/>
    </xf>
    <xf numFmtId="1"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0" fillId="0" borderId="0" xfId="0" applyBorder="1" applyAlignment="1">
      <alignment horizontal="center"/>
    </xf>
    <xf numFmtId="0" fontId="2" fillId="0" borderId="0" xfId="0" applyFont="1" applyFill="1" applyBorder="1" applyAlignment="1">
      <alignment textRotation="90"/>
    </xf>
    <xf numFmtId="0" fontId="2" fillId="0" borderId="0" xfId="0" applyFont="1" applyBorder="1" applyAlignment="1">
      <alignment horizontal="center"/>
    </xf>
    <xf numFmtId="164" fontId="2" fillId="0" borderId="0" xfId="0" applyNumberFormat="1" applyFont="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4" fillId="0" borderId="0" xfId="0" applyFont="1" applyFill="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center" vertical="center"/>
    </xf>
    <xf numFmtId="1" fontId="2" fillId="0" borderId="0" xfId="0" applyNumberFormat="1" applyFont="1" applyBorder="1" applyAlignment="1">
      <alignment horizontal="center"/>
    </xf>
    <xf numFmtId="0" fontId="2" fillId="0" borderId="10" xfId="0" applyFont="1" applyFill="1" applyBorder="1" applyAlignment="1">
      <alignment horizontal="right"/>
    </xf>
    <xf numFmtId="3" fontId="2" fillId="0" borderId="11" xfId="0" applyNumberFormat="1" applyFont="1" applyBorder="1" applyAlignment="1">
      <alignment horizontal="center"/>
    </xf>
    <xf numFmtId="6" fontId="3" fillId="0" borderId="0" xfId="0" applyNumberFormat="1" applyFont="1" applyFill="1" applyBorder="1" applyAlignment="1">
      <alignment/>
    </xf>
    <xf numFmtId="1" fontId="2" fillId="0" borderId="0" xfId="0" applyNumberFormat="1" applyFont="1" applyFill="1" applyBorder="1" applyAlignment="1">
      <alignment horizontal="center" vertical="center"/>
    </xf>
    <xf numFmtId="1" fontId="0" fillId="0" borderId="0" xfId="0" applyNumberFormat="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right"/>
    </xf>
    <xf numFmtId="0" fontId="2" fillId="0" borderId="14" xfId="0" applyFont="1" applyFill="1" applyBorder="1" applyAlignment="1">
      <alignment horizontal="right"/>
    </xf>
    <xf numFmtId="0" fontId="3" fillId="0" borderId="15" xfId="0" applyFont="1" applyFill="1" applyBorder="1" applyAlignment="1">
      <alignment horizontal="center"/>
    </xf>
    <xf numFmtId="1" fontId="2" fillId="0" borderId="16" xfId="0" applyNumberFormat="1" applyFont="1" applyFill="1" applyBorder="1" applyAlignment="1">
      <alignment horizontal="center"/>
    </xf>
    <xf numFmtId="1" fontId="2" fillId="0" borderId="17" xfId="0" applyNumberFormat="1" applyFont="1" applyFill="1" applyBorder="1" applyAlignment="1">
      <alignment horizontal="center"/>
    </xf>
    <xf numFmtId="1" fontId="2" fillId="0" borderId="17" xfId="0" applyNumberFormat="1"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3" fillId="0" borderId="0" xfId="58" applyFont="1" applyBorder="1" applyAlignment="1">
      <alignment horizontal="center"/>
      <protection/>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6" xfId="58" applyFont="1" applyBorder="1" applyAlignment="1">
      <alignment horizontal="center"/>
      <protection/>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3" fillId="0" borderId="30" xfId="58" applyFont="1" applyBorder="1" applyAlignment="1">
      <alignment horizontal="center"/>
      <protection/>
    </xf>
    <xf numFmtId="0" fontId="2" fillId="0" borderId="31" xfId="0" applyFont="1" applyBorder="1" applyAlignment="1">
      <alignment horizontal="center"/>
    </xf>
    <xf numFmtId="0" fontId="2" fillId="0" borderId="32" xfId="0" applyFont="1" applyBorder="1" applyAlignment="1">
      <alignment horizontal="center"/>
    </xf>
    <xf numFmtId="0" fontId="3" fillId="0" borderId="33" xfId="58" applyFont="1" applyBorder="1" applyAlignment="1">
      <alignment horizontal="center"/>
      <protection/>
    </xf>
    <xf numFmtId="0" fontId="3" fillId="0" borderId="34" xfId="58" applyFont="1" applyBorder="1" applyAlignment="1">
      <alignment horizontal="center"/>
      <protection/>
    </xf>
    <xf numFmtId="0" fontId="3" fillId="0" borderId="35" xfId="58" applyFont="1" applyBorder="1" applyAlignment="1">
      <alignment horizontal="center"/>
      <protection/>
    </xf>
    <xf numFmtId="0" fontId="3" fillId="0" borderId="36" xfId="58" applyFont="1" applyBorder="1" applyAlignment="1">
      <alignment horizontal="center"/>
      <protection/>
    </xf>
    <xf numFmtId="0" fontId="3" fillId="0" borderId="37" xfId="58" applyFont="1" applyBorder="1" applyAlignment="1">
      <alignment horizontal="center"/>
      <protection/>
    </xf>
    <xf numFmtId="0" fontId="3" fillId="0" borderId="38" xfId="58" applyFont="1" applyBorder="1" applyAlignment="1">
      <alignment horizontal="center"/>
      <protection/>
    </xf>
    <xf numFmtId="0" fontId="3" fillId="0" borderId="39" xfId="58" applyFont="1" applyBorder="1" applyAlignment="1">
      <alignment horizontal="center"/>
      <protection/>
    </xf>
    <xf numFmtId="0" fontId="3" fillId="0" borderId="40" xfId="58" applyFont="1" applyBorder="1" applyAlignment="1">
      <alignment horizontal="center"/>
      <protection/>
    </xf>
    <xf numFmtId="1" fontId="2" fillId="0" borderId="41" xfId="0" applyNumberFormat="1" applyFont="1" applyFill="1" applyBorder="1" applyAlignment="1">
      <alignment horizontal="right"/>
    </xf>
    <xf numFmtId="1" fontId="2" fillId="0" borderId="42" xfId="0" applyNumberFormat="1" applyFont="1" applyFill="1" applyBorder="1" applyAlignment="1">
      <alignment horizontal="right"/>
    </xf>
    <xf numFmtId="1" fontId="2" fillId="0" borderId="43" xfId="0" applyNumberFormat="1" applyFont="1" applyFill="1" applyBorder="1" applyAlignment="1">
      <alignment horizontal="right"/>
    </xf>
    <xf numFmtId="3" fontId="2" fillId="0" borderId="44" xfId="0" applyNumberFormat="1" applyFont="1" applyFill="1" applyBorder="1" applyAlignment="1">
      <alignment horizontal="right"/>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3" fillId="0" borderId="0" xfId="0" applyFont="1" applyBorder="1" applyAlignment="1">
      <alignment horizontal="center"/>
    </xf>
    <xf numFmtId="3" fontId="2" fillId="0" borderId="0" xfId="0" applyNumberFormat="1" applyFont="1" applyBorder="1" applyAlignment="1">
      <alignment horizontal="center"/>
    </xf>
    <xf numFmtId="3" fontId="2" fillId="0" borderId="48" xfId="0" applyNumberFormat="1" applyFont="1" applyBorder="1" applyAlignment="1">
      <alignment horizontal="center"/>
    </xf>
    <xf numFmtId="3" fontId="2" fillId="0" borderId="10" xfId="0" applyNumberFormat="1" applyFont="1" applyBorder="1" applyAlignment="1">
      <alignment horizontal="center"/>
    </xf>
    <xf numFmtId="3" fontId="2" fillId="0" borderId="44" xfId="0" applyNumberFormat="1" applyFont="1" applyBorder="1" applyAlignment="1">
      <alignment horizontal="center"/>
    </xf>
    <xf numFmtId="0" fontId="2" fillId="0" borderId="48" xfId="0" applyFont="1" applyFill="1" applyBorder="1" applyAlignment="1">
      <alignment horizontal="center"/>
    </xf>
    <xf numFmtId="0" fontId="2" fillId="0" borderId="10" xfId="0" applyFont="1" applyFill="1" applyBorder="1" applyAlignment="1">
      <alignment horizontal="center"/>
    </xf>
    <xf numFmtId="0" fontId="2" fillId="0" borderId="10" xfId="0" applyFont="1" applyBorder="1" applyAlignment="1">
      <alignment horizontal="center"/>
    </xf>
    <xf numFmtId="0" fontId="2" fillId="0" borderId="44" xfId="0" applyFont="1" applyBorder="1" applyAlignment="1">
      <alignment horizontal="center"/>
    </xf>
    <xf numFmtId="6" fontId="2" fillId="0" borderId="0" xfId="0" applyNumberFormat="1" applyFont="1" applyFill="1" applyBorder="1" applyAlignment="1">
      <alignment horizontal="center"/>
    </xf>
    <xf numFmtId="0" fontId="3" fillId="0" borderId="49" xfId="0" applyFont="1" applyFill="1" applyBorder="1" applyAlignment="1">
      <alignment horizontal="center"/>
    </xf>
    <xf numFmtId="0" fontId="3" fillId="0" borderId="50" xfId="0" applyFont="1" applyFill="1" applyBorder="1" applyAlignment="1">
      <alignment horizontal="center"/>
    </xf>
    <xf numFmtId="6" fontId="3" fillId="0" borderId="15" xfId="0" applyNumberFormat="1" applyFont="1" applyFill="1" applyBorder="1" applyAlignment="1">
      <alignment horizontal="center"/>
    </xf>
    <xf numFmtId="6" fontId="3" fillId="0" borderId="0" xfId="0" applyNumberFormat="1" applyFont="1" applyFill="1" applyBorder="1" applyAlignment="1">
      <alignment horizontal="center"/>
    </xf>
    <xf numFmtId="0" fontId="3" fillId="0" borderId="51"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center"/>
    </xf>
    <xf numFmtId="1" fontId="5" fillId="0" borderId="0" xfId="0" applyNumberFormat="1" applyFont="1" applyBorder="1" applyAlignment="1">
      <alignment horizontal="center"/>
    </xf>
    <xf numFmtId="3" fontId="6" fillId="0" borderId="0" xfId="0" applyNumberFormat="1" applyFont="1" applyBorder="1" applyAlignment="1">
      <alignment horizontal="center"/>
    </xf>
    <xf numFmtId="0" fontId="3" fillId="0" borderId="0" xfId="0" applyFont="1" applyFill="1" applyBorder="1" applyAlignment="1">
      <alignment vertical="center" textRotation="90"/>
    </xf>
    <xf numFmtId="169" fontId="6" fillId="0" borderId="0"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right"/>
    </xf>
    <xf numFmtId="0" fontId="2" fillId="0" borderId="44" xfId="0" applyFont="1" applyFill="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 fontId="2" fillId="0" borderId="54"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55" xfId="0" applyNumberFormat="1" applyFont="1" applyFill="1" applyBorder="1" applyAlignment="1">
      <alignment horizontal="center"/>
    </xf>
    <xf numFmtId="0" fontId="2" fillId="0" borderId="56" xfId="0" applyFont="1" applyBorder="1" applyAlignment="1">
      <alignment horizontal="center"/>
    </xf>
    <xf numFmtId="1" fontId="2" fillId="0" borderId="57" xfId="0" applyNumberFormat="1" applyFont="1" applyFill="1" applyBorder="1" applyAlignment="1">
      <alignment horizontal="center"/>
    </xf>
    <xf numFmtId="0" fontId="3" fillId="0" borderId="12" xfId="0" applyFont="1" applyFill="1" applyBorder="1" applyAlignment="1">
      <alignment horizontal="center"/>
    </xf>
    <xf numFmtId="0" fontId="3" fillId="0" borderId="0" xfId="0" applyFont="1" applyFill="1" applyBorder="1" applyAlignment="1">
      <alignment horizontal="center" wrapText="1"/>
    </xf>
    <xf numFmtId="0" fontId="2" fillId="0" borderId="0" xfId="0" applyFont="1" applyBorder="1" applyAlignment="1">
      <alignment horizontal="right"/>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164" fontId="3" fillId="0" borderId="15" xfId="0" applyNumberFormat="1"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164" fontId="2" fillId="0" borderId="0" xfId="0" applyNumberFormat="1" applyFont="1" applyFill="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 fontId="2"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49" xfId="0" applyBorder="1" applyAlignment="1">
      <alignment horizontal="center"/>
    </xf>
    <xf numFmtId="0" fontId="0" fillId="0" borderId="50" xfId="0" applyBorder="1" applyAlignment="1">
      <alignment horizontal="center"/>
    </xf>
    <xf numFmtId="0" fontId="3" fillId="0" borderId="0" xfId="0" applyFont="1" applyBorder="1" applyAlignment="1">
      <alignment horizontal="right"/>
    </xf>
    <xf numFmtId="0" fontId="2" fillId="0" borderId="13" xfId="0" applyFont="1" applyFill="1" applyBorder="1" applyAlignment="1">
      <alignment horizontal="center"/>
    </xf>
    <xf numFmtId="0" fontId="7" fillId="0" borderId="0" xfId="0" applyFont="1" applyBorder="1" applyAlignment="1">
      <alignment horizontal="right"/>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1" fontId="2" fillId="0" borderId="32" xfId="0" applyNumberFormat="1" applyFont="1" applyFill="1" applyBorder="1" applyAlignment="1">
      <alignment horizontal="center"/>
    </xf>
    <xf numFmtId="0" fontId="2" fillId="0" borderId="56" xfId="0" applyFont="1" applyFill="1" applyBorder="1" applyAlignment="1">
      <alignment horizontal="center"/>
    </xf>
    <xf numFmtId="164" fontId="2" fillId="0" borderId="15" xfId="0" applyNumberFormat="1" applyFont="1" applyFill="1" applyBorder="1" applyAlignment="1">
      <alignment horizontal="center"/>
    </xf>
    <xf numFmtId="0" fontId="6" fillId="0" borderId="0" xfId="0" applyFont="1" applyFill="1" applyBorder="1" applyAlignment="1">
      <alignment horizontal="center" wrapText="1"/>
    </xf>
    <xf numFmtId="164" fontId="2" fillId="0" borderId="58" xfId="0" applyNumberFormat="1" applyFont="1" applyFill="1" applyBorder="1" applyAlignment="1">
      <alignment horizontal="center"/>
    </xf>
    <xf numFmtId="164" fontId="2" fillId="0" borderId="59" xfId="0" applyNumberFormat="1" applyFont="1" applyFill="1" applyBorder="1" applyAlignment="1">
      <alignment horizontal="center"/>
    </xf>
    <xf numFmtId="164" fontId="2" fillId="0" borderId="20" xfId="0" applyNumberFormat="1"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xf>
    <xf numFmtId="164" fontId="2" fillId="0" borderId="11" xfId="0" applyNumberFormat="1" applyFont="1" applyFill="1" applyBorder="1" applyAlignment="1">
      <alignment horizontal="center"/>
    </xf>
    <xf numFmtId="164" fontId="2" fillId="0" borderId="21" xfId="0" applyNumberFormat="1" applyFont="1" applyFill="1" applyBorder="1" applyAlignment="1">
      <alignment horizontal="center"/>
    </xf>
    <xf numFmtId="164" fontId="2" fillId="0" borderId="14" xfId="0" applyNumberFormat="1" applyFont="1" applyFill="1" applyBorder="1" applyAlignment="1">
      <alignment horizontal="center"/>
    </xf>
    <xf numFmtId="164" fontId="2" fillId="0" borderId="22" xfId="0" applyNumberFormat="1" applyFont="1" applyFill="1" applyBorder="1" applyAlignment="1">
      <alignment horizontal="center"/>
    </xf>
    <xf numFmtId="164" fontId="3" fillId="0" borderId="0" xfId="0" applyNumberFormat="1" applyFont="1" applyBorder="1" applyAlignment="1">
      <alignment horizontal="center"/>
    </xf>
    <xf numFmtId="164" fontId="6" fillId="0" borderId="0" xfId="0" applyNumberFormat="1" applyFont="1" applyBorder="1" applyAlignment="1">
      <alignment horizontal="center"/>
    </xf>
    <xf numFmtId="0" fontId="8" fillId="0" borderId="0" xfId="0" applyFont="1" applyBorder="1" applyAlignment="1">
      <alignment horizontal="center"/>
    </xf>
    <xf numFmtId="164" fontId="3" fillId="0" borderId="0" xfId="0" applyNumberFormat="1" applyFont="1" applyFill="1" applyBorder="1" applyAlignment="1">
      <alignment horizontal="center"/>
    </xf>
    <xf numFmtId="0" fontId="3" fillId="0" borderId="60" xfId="0" applyFont="1" applyBorder="1" applyAlignment="1">
      <alignment horizontal="center"/>
    </xf>
    <xf numFmtId="0" fontId="3" fillId="0" borderId="36" xfId="0" applyFont="1" applyBorder="1" applyAlignment="1">
      <alignment horizontal="center"/>
    </xf>
    <xf numFmtId="0" fontId="3" fillId="0" borderId="61" xfId="0" applyFont="1" applyBorder="1" applyAlignment="1">
      <alignment horizontal="center"/>
    </xf>
    <xf numFmtId="0" fontId="3" fillId="0" borderId="37" xfId="0" applyFont="1" applyBorder="1" applyAlignment="1">
      <alignment horizontal="center"/>
    </xf>
    <xf numFmtId="3" fontId="2" fillId="0" borderId="51" xfId="0" applyNumberFormat="1" applyFont="1" applyBorder="1" applyAlignment="1">
      <alignment horizontal="center"/>
    </xf>
    <xf numFmtId="0" fontId="72" fillId="0" borderId="0" xfId="53" applyFont="1" applyAlignment="1">
      <alignment horizontal="left"/>
    </xf>
    <xf numFmtId="0" fontId="2" fillId="0" borderId="0" xfId="0" applyFont="1" applyAlignment="1">
      <alignment horizontal="left"/>
    </xf>
    <xf numFmtId="0" fontId="72" fillId="0" borderId="0" xfId="0" applyFont="1" applyAlignment="1">
      <alignment horizontal="left"/>
    </xf>
    <xf numFmtId="0" fontId="9" fillId="0" borderId="0" xfId="0" applyFont="1" applyAlignment="1">
      <alignment horizontal="left"/>
    </xf>
    <xf numFmtId="0" fontId="11" fillId="0" borderId="0" xfId="0" applyFont="1" applyAlignment="1">
      <alignment horizontal="left"/>
    </xf>
    <xf numFmtId="0" fontId="10" fillId="0" borderId="12" xfId="0" applyFont="1" applyBorder="1" applyAlignment="1">
      <alignment horizontal="center"/>
    </xf>
    <xf numFmtId="0" fontId="73" fillId="0" borderId="62" xfId="0" applyFont="1" applyFill="1" applyBorder="1" applyAlignment="1">
      <alignment horizontal="center" vertical="center" textRotation="90"/>
    </xf>
    <xf numFmtId="0" fontId="5" fillId="0" borderId="0" xfId="0" applyFont="1" applyFill="1" applyBorder="1" applyAlignment="1">
      <alignment horizontal="center"/>
    </xf>
    <xf numFmtId="1" fontId="3" fillId="0" borderId="14" xfId="0" applyNumberFormat="1"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3" fillId="0" borderId="0" xfId="0" applyFont="1" applyBorder="1" applyAlignment="1">
      <alignment horizontal="center"/>
    </xf>
    <xf numFmtId="0" fontId="3" fillId="0" borderId="29"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AMPLE1" xfId="57"/>
    <cellStyle name="Normal_SCHED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olver.com/register.htm" TargetMode="External" /><Relationship Id="rId2" Type="http://schemas.openxmlformats.org/officeDocument/2006/relationships/hyperlink" Target="http://www.solver.com/videodemos.ht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17</xdr:row>
      <xdr:rowOff>76200</xdr:rowOff>
    </xdr:from>
    <xdr:to>
      <xdr:col>1</xdr:col>
      <xdr:colOff>2057400</xdr:colOff>
      <xdr:row>18</xdr:row>
      <xdr:rowOff>133350</xdr:rowOff>
    </xdr:to>
    <xdr:sp>
      <xdr:nvSpPr>
        <xdr:cNvPr id="1" name="Rounded Rectangle 1">
          <a:hlinkClick r:id="rId1"/>
        </xdr:cNvPr>
        <xdr:cNvSpPr>
          <a:spLocks/>
        </xdr:cNvSpPr>
      </xdr:nvSpPr>
      <xdr:spPr>
        <a:xfrm>
          <a:off x="685800" y="3019425"/>
          <a:ext cx="1647825" cy="276225"/>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nchor="ctr"/>
        <a:p>
          <a:pPr algn="ctr">
            <a:defRPr/>
          </a:pPr>
          <a:r>
            <a:rPr lang="en-US" cap="none" sz="1200" b="1" i="0" u="none" baseline="0">
              <a:solidFill>
                <a:srgbClr val="000000"/>
              </a:solidFill>
            </a:rPr>
            <a:t>Download Your Copy</a:t>
          </a:r>
        </a:p>
      </xdr:txBody>
    </xdr:sp>
    <xdr:clientData/>
  </xdr:twoCellAnchor>
  <xdr:twoCellAnchor>
    <xdr:from>
      <xdr:col>1</xdr:col>
      <xdr:colOff>28575</xdr:colOff>
      <xdr:row>0</xdr:row>
      <xdr:rowOff>95250</xdr:rowOff>
    </xdr:from>
    <xdr:to>
      <xdr:col>3</xdr:col>
      <xdr:colOff>7086600</xdr:colOff>
      <xdr:row>3</xdr:row>
      <xdr:rowOff>28575</xdr:rowOff>
    </xdr:to>
    <xdr:sp>
      <xdr:nvSpPr>
        <xdr:cNvPr id="2" name="TextBox 2"/>
        <xdr:cNvSpPr>
          <a:spLocks/>
        </xdr:cNvSpPr>
      </xdr:nvSpPr>
      <xdr:spPr>
        <a:xfrm>
          <a:off x="304800" y="95250"/>
          <a:ext cx="9410700" cy="400050"/>
        </a:xfrm>
        <a:prstGeom prst="roundRect">
          <a:avLst/>
        </a:prstGeom>
        <a:solidFill>
          <a:srgbClr val="EBF1DE"/>
        </a:solidFill>
        <a:ln w="12700" cmpd="sng">
          <a:solidFill>
            <a:srgbClr val="6F99BF"/>
          </a:solidFill>
          <a:headEnd type="none"/>
          <a:tailEnd type="none"/>
        </a:ln>
      </xdr:spPr>
      <xdr:txBody>
        <a:bodyPr vertOverflow="clip" wrap="square"/>
        <a:p>
          <a:pPr algn="ctr">
            <a:defRPr/>
          </a:pPr>
          <a:r>
            <a:rPr lang="en-US" cap="none" sz="2000" b="1" i="0" u="none" baseline="0">
              <a:solidFill>
                <a:srgbClr val="808080"/>
              </a:solidFill>
            </a:rPr>
            <a:t>Frontline Solvers </a:t>
          </a:r>
          <a:r>
            <a:rPr lang="en-US" cap="none" sz="2000" b="1" i="0" u="none" baseline="0">
              <a:solidFill>
                <a:srgbClr val="333399"/>
              </a:solidFill>
            </a:rPr>
            <a:t>Scheduling Example Models</a:t>
          </a:r>
        </a:p>
      </xdr:txBody>
    </xdr:sp>
    <xdr:clientData/>
  </xdr:twoCellAnchor>
  <xdr:twoCellAnchor>
    <xdr:from>
      <xdr:col>1</xdr:col>
      <xdr:colOff>428625</xdr:colOff>
      <xdr:row>21</xdr:row>
      <xdr:rowOff>85725</xdr:rowOff>
    </xdr:from>
    <xdr:to>
      <xdr:col>1</xdr:col>
      <xdr:colOff>2076450</xdr:colOff>
      <xdr:row>23</xdr:row>
      <xdr:rowOff>9525</xdr:rowOff>
    </xdr:to>
    <xdr:sp>
      <xdr:nvSpPr>
        <xdr:cNvPr id="3" name="Rounded Rectangle 4">
          <a:hlinkClick r:id="rId2"/>
        </xdr:cNvPr>
        <xdr:cNvSpPr>
          <a:spLocks/>
        </xdr:cNvSpPr>
      </xdr:nvSpPr>
      <xdr:spPr>
        <a:xfrm>
          <a:off x="704850" y="3781425"/>
          <a:ext cx="1647825" cy="190500"/>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nchor="ctr"/>
        <a:p>
          <a:pPr algn="ctr">
            <a:defRPr/>
          </a:pPr>
          <a:r>
            <a:rPr lang="en-US" cap="none" sz="1200" b="1" i="0" u="none" baseline="0">
              <a:solidFill>
                <a:srgbClr val="000000"/>
              </a:solidFill>
            </a:rPr>
            <a:t>Watch the</a:t>
          </a:r>
          <a:r>
            <a:rPr lang="en-US" cap="none" sz="1200" b="1" i="0" u="none" baseline="0">
              <a:solidFill>
                <a:srgbClr val="000000"/>
              </a:solidFill>
            </a:rPr>
            <a:t> Videos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76200</xdr:rowOff>
    </xdr:from>
    <xdr:to>
      <xdr:col>14</xdr:col>
      <xdr:colOff>171450</xdr:colOff>
      <xdr:row>5</xdr:row>
      <xdr:rowOff>66675</xdr:rowOff>
    </xdr:to>
    <xdr:sp>
      <xdr:nvSpPr>
        <xdr:cNvPr id="1" name="TextBox 1"/>
        <xdr:cNvSpPr>
          <a:spLocks/>
        </xdr:cNvSpPr>
      </xdr:nvSpPr>
      <xdr:spPr>
        <a:xfrm>
          <a:off x="333375" y="104775"/>
          <a:ext cx="8686800" cy="914400"/>
        </a:xfrm>
        <a:prstGeom prst="roundRect">
          <a:avLst/>
        </a:prstGeom>
        <a:solidFill>
          <a:srgbClr val="EBF1DE"/>
        </a:solidFill>
        <a:ln w="12700" cmpd="sng">
          <a:solidFill>
            <a:srgbClr val="6F99BF"/>
          </a:solidFill>
          <a:headEnd type="none"/>
          <a:tailEnd type="none"/>
        </a:ln>
      </xdr:spPr>
      <xdr:txBody>
        <a:bodyPr vertOverflow="clip" wrap="square"/>
        <a:p>
          <a:pPr algn="l">
            <a:defRPr/>
          </a:pPr>
          <a:r>
            <a:rPr lang="en-US" cap="none" sz="1600" b="1" i="0" u="none" baseline="0">
              <a:solidFill>
                <a:srgbClr val="808080"/>
              </a:solidFill>
            </a:rPr>
            <a:t>Frontline Solvers</a:t>
          </a:r>
          <a:r>
            <a:rPr lang="en-US" cap="none" sz="1600" b="1" i="0" u="none" baseline="0">
              <a:solidFill>
                <a:srgbClr val="808080"/>
              </a:solidFill>
            </a:rPr>
            <a:t> </a:t>
          </a:r>
          <a:r>
            <a:rPr lang="en-US" cap="none" sz="1600" b="1" i="0" u="none" baseline="0">
              <a:solidFill>
                <a:srgbClr val="333399"/>
              </a:solidFill>
            </a:rPr>
            <a:t>Personnel Scheduling for Call Center — Part One
</a:t>
          </a:r>
          <a:r>
            <a:rPr lang="en-US" cap="none" sz="1050" b="0" i="0" u="none" baseline="0">
              <a:solidFill>
                <a:srgbClr val="000000"/>
              </a:solidFill>
            </a:rPr>
            <a:t>A call center requires a certain number of employees each day of the week to operate. Every employee must be on a schedule that allows him/her two consecutive days off. How many employees should the call center hire and how should the schedules be set for each employee to minimize the total payroll cost?</a:t>
          </a:r>
        </a:p>
      </xdr:txBody>
    </xdr:sp>
    <xdr:clientData/>
  </xdr:twoCellAnchor>
  <xdr:twoCellAnchor>
    <xdr:from>
      <xdr:col>1</xdr:col>
      <xdr:colOff>95250</xdr:colOff>
      <xdr:row>28</xdr:row>
      <xdr:rowOff>76200</xdr:rowOff>
    </xdr:from>
    <xdr:to>
      <xdr:col>4</xdr:col>
      <xdr:colOff>95250</xdr:colOff>
      <xdr:row>32</xdr:row>
      <xdr:rowOff>133350</xdr:rowOff>
    </xdr:to>
    <xdr:sp>
      <xdr:nvSpPr>
        <xdr:cNvPr id="2" name="Rounded Rectangle 2"/>
        <xdr:cNvSpPr>
          <a:spLocks/>
        </xdr:cNvSpPr>
      </xdr:nvSpPr>
      <xdr:spPr>
        <a:xfrm>
          <a:off x="428625" y="5410200"/>
          <a:ext cx="2743200" cy="819150"/>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Objective Function
</a:t>
          </a:r>
          <a:r>
            <a:rPr lang="en-US" cap="none" sz="900" b="0" i="0" u="none" baseline="0">
              <a:solidFill>
                <a:srgbClr val="000000"/>
              </a:solidFill>
            </a:rPr>
            <a:t>The</a:t>
          </a:r>
          <a:r>
            <a:rPr lang="en-US" cap="none" sz="900" b="0" i="0" u="none" baseline="0">
              <a:solidFill>
                <a:srgbClr val="000000"/>
              </a:solidFill>
            </a:rPr>
            <a:t> objective of this model is to minimize the total payroll cost. The objective function is located in cell D27 and is defined as </a:t>
          </a:r>
          <a:r>
            <a:rPr lang="en-US" cap="none" sz="900" b="0" i="1" u="none" baseline="0">
              <a:solidFill>
                <a:srgbClr val="000000"/>
              </a:solidFill>
            </a:rPr>
            <a:t>Total_payroll.</a:t>
          </a:r>
          <a:r>
            <a:rPr lang="en-US" cap="none" sz="200" b="0" i="1" u="none" baseline="0">
              <a:solidFill>
                <a:srgbClr val="000000"/>
              </a:solidFill>
            </a:rPr>
            <a:t>
</a:t>
          </a:r>
          <a:r>
            <a:rPr lang="en-US" cap="none" sz="900" b="0" i="1" u="none" baseline="0">
              <a:solidFill>
                <a:srgbClr val="000000"/>
              </a:solidFill>
            </a:rPr>
            <a:t>
</a:t>
          </a:r>
        </a:p>
      </xdr:txBody>
    </xdr:sp>
    <xdr:clientData/>
  </xdr:twoCellAnchor>
  <xdr:twoCellAnchor>
    <xdr:from>
      <xdr:col>1</xdr:col>
      <xdr:colOff>28575</xdr:colOff>
      <xdr:row>6</xdr:row>
      <xdr:rowOff>104775</xdr:rowOff>
    </xdr:from>
    <xdr:to>
      <xdr:col>3</xdr:col>
      <xdr:colOff>638175</xdr:colOff>
      <xdr:row>10</xdr:row>
      <xdr:rowOff>161925</xdr:rowOff>
    </xdr:to>
    <xdr:sp>
      <xdr:nvSpPr>
        <xdr:cNvPr id="3" name="Rounded Rectangle 3"/>
        <xdr:cNvSpPr>
          <a:spLocks/>
        </xdr:cNvSpPr>
      </xdr:nvSpPr>
      <xdr:spPr>
        <a:xfrm>
          <a:off x="361950" y="1247775"/>
          <a:ext cx="2562225" cy="819150"/>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Decision</a:t>
          </a:r>
          <a:r>
            <a:rPr lang="en-US" cap="none" sz="1000" b="1" i="0" u="none" baseline="0">
              <a:solidFill>
                <a:srgbClr val="000000"/>
              </a:solidFill>
            </a:rPr>
            <a:t> </a:t>
          </a:r>
          <a:r>
            <a:rPr lang="en-US" cap="none" sz="1000" b="1" i="0" u="none" baseline="0">
              <a:solidFill>
                <a:srgbClr val="000000"/>
              </a:solidFill>
            </a:rPr>
            <a:t>Variables</a:t>
          </a:r>
          <a:r>
            <a:rPr lang="en-US" cap="none" sz="1000" b="1" i="0" u="none" baseline="0">
              <a:solidFill>
                <a:srgbClr val="000000"/>
              </a:solidFill>
            </a:rPr>
            <a:t>
</a:t>
          </a:r>
          <a:r>
            <a:rPr lang="en-US" cap="none" sz="900" b="0" i="0" u="none" baseline="0">
              <a:solidFill>
                <a:srgbClr val="000000"/>
              </a:solidFill>
            </a:rPr>
            <a:t>The variables represent the number of people hired for each of the seven possible schedules.  They are located in cells D15:D21 with the defined name, </a:t>
          </a:r>
          <a:r>
            <a:rPr lang="en-US" cap="none" sz="900" b="0" i="1" u="none" baseline="0">
              <a:solidFill>
                <a:srgbClr val="000000"/>
              </a:solidFill>
            </a:rPr>
            <a:t>Employees_Per_Schedule</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oneCellAnchor>
    <xdr:from>
      <xdr:col>12</xdr:col>
      <xdr:colOff>228600</xdr:colOff>
      <xdr:row>4</xdr:row>
      <xdr:rowOff>0</xdr:rowOff>
    </xdr:from>
    <xdr:ext cx="180975" cy="352425"/>
    <xdr:sp fLocksText="0">
      <xdr:nvSpPr>
        <xdr:cNvPr id="4" name="TextBox 12"/>
        <xdr:cNvSpPr txBox="1">
          <a:spLocks noChangeArrowheads="1"/>
        </xdr:cNvSpPr>
      </xdr:nvSpPr>
      <xdr:spPr>
        <a:xfrm>
          <a:off x="7972425" y="762000"/>
          <a:ext cx="180975" cy="352425"/>
        </a:xfrm>
        <a:prstGeom prst="rect">
          <a:avLst/>
        </a:prstGeom>
        <a:noFill/>
        <a:ln w="9525" cmpd="sng">
          <a:noFill/>
        </a:ln>
      </xdr:spPr>
      <xdr:txBody>
        <a:bodyPr vertOverflow="clip" wrap="square" lIns="91440" tIns="91440" rIns="91440" bIns="91440">
          <a:spAutoFit/>
        </a:bodyPr>
        <a:p>
          <a:pPr algn="l">
            <a:defRPr/>
          </a:pPr>
          <a:r>
            <a:rPr lang="en-US" cap="none" u="none" baseline="0">
              <a:latin typeface="Helv"/>
              <a:ea typeface="Helv"/>
              <a:cs typeface="Helv"/>
            </a:rPr>
            <a:t/>
          </a:r>
        </a:p>
      </xdr:txBody>
    </xdr:sp>
    <xdr:clientData/>
  </xdr:oneCellAnchor>
  <xdr:twoCellAnchor>
    <xdr:from>
      <xdr:col>5</xdr:col>
      <xdr:colOff>28575</xdr:colOff>
      <xdr:row>28</xdr:row>
      <xdr:rowOff>85725</xdr:rowOff>
    </xdr:from>
    <xdr:to>
      <xdr:col>9</xdr:col>
      <xdr:colOff>295275</xdr:colOff>
      <xdr:row>32</xdr:row>
      <xdr:rowOff>190500</xdr:rowOff>
    </xdr:to>
    <xdr:sp>
      <xdr:nvSpPr>
        <xdr:cNvPr id="5" name="Rounded Rectangle 4"/>
        <xdr:cNvSpPr>
          <a:spLocks/>
        </xdr:cNvSpPr>
      </xdr:nvSpPr>
      <xdr:spPr>
        <a:xfrm flipH="1">
          <a:off x="3438525" y="5419725"/>
          <a:ext cx="2743200" cy="866775"/>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Constraints
</a:t>
          </a:r>
          <a:r>
            <a:rPr lang="en-US" cap="none" sz="900" b="0" i="0" u="none" baseline="0">
              <a:solidFill>
                <a:srgbClr val="000000"/>
              </a:solidFill>
            </a:rPr>
            <a:t>The</a:t>
          </a:r>
          <a:r>
            <a:rPr lang="en-US" cap="none" sz="900" b="0" i="0" u="none" baseline="0">
              <a:solidFill>
                <a:srgbClr val="000000"/>
              </a:solidFill>
            </a:rPr>
            <a:t> constraint, </a:t>
          </a:r>
          <a:r>
            <a:rPr lang="en-US" cap="none" sz="900" b="0" i="1" u="none" baseline="0">
              <a:solidFill>
                <a:srgbClr val="000000"/>
              </a:solidFill>
            </a:rPr>
            <a:t>Employees_per_day (F24:L24) &gt;= Required_per_day (F25:L25)</a:t>
          </a:r>
          <a:r>
            <a:rPr lang="en-US" cap="none" sz="900" b="0" i="0" u="none" baseline="0">
              <a:solidFill>
                <a:srgbClr val="000000"/>
              </a:solidFill>
            </a:rPr>
            <a:t>, ensures that there are enough employees to operate the park on any given day.</a:t>
          </a:r>
          <a:r>
            <a:rPr lang="en-US" cap="none" sz="1000" b="1" i="0" u="none" baseline="0">
              <a:solidFill>
                <a:srgbClr val="000000"/>
              </a:solidFill>
            </a:rPr>
            <a:t>
</a:t>
          </a:r>
        </a:p>
      </xdr:txBody>
    </xdr:sp>
    <xdr:clientData/>
  </xdr:twoCellAnchor>
  <xdr:twoCellAnchor>
    <xdr:from>
      <xdr:col>0</xdr:col>
      <xdr:colOff>219075</xdr:colOff>
      <xdr:row>36</xdr:row>
      <xdr:rowOff>19050</xdr:rowOff>
    </xdr:from>
    <xdr:to>
      <xdr:col>14</xdr:col>
      <xdr:colOff>257175</xdr:colOff>
      <xdr:row>39</xdr:row>
      <xdr:rowOff>95250</xdr:rowOff>
    </xdr:to>
    <xdr:sp>
      <xdr:nvSpPr>
        <xdr:cNvPr id="6" name="Rounded Rectangle 24"/>
        <xdr:cNvSpPr>
          <a:spLocks/>
        </xdr:cNvSpPr>
      </xdr:nvSpPr>
      <xdr:spPr>
        <a:xfrm>
          <a:off x="219075" y="6877050"/>
          <a:ext cx="8886825" cy="647700"/>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100" b="1" i="0" u="none" baseline="0">
              <a:solidFill>
                <a:srgbClr val="000000"/>
              </a:solidFill>
            </a:rPr>
            <a:t>Model Notes
</a:t>
          </a:r>
          <a:r>
            <a:rPr lang="en-US" cap="none" sz="900" b="0" i="0" u="none" baseline="0">
              <a:solidFill>
                <a:srgbClr val="000000"/>
              </a:solidFill>
            </a:rPr>
            <a:t>This is an example of a simple, but classic personnel scheduling problem. Hospitals, schools, police forces, etc.,</a:t>
          </a:r>
          <a:r>
            <a:rPr lang="en-US" cap="none" sz="900" b="0" i="0" u="none" baseline="0">
              <a:solidFill>
                <a:srgbClr val="000000"/>
              </a:solidFill>
            </a:rPr>
            <a:t> can all use a model such as this example to optimize their personnel scheduing.  </a:t>
          </a:r>
        </a:p>
      </xdr:txBody>
    </xdr:sp>
    <xdr:clientData/>
  </xdr:twoCellAnchor>
  <xdr:twoCellAnchor>
    <xdr:from>
      <xdr:col>9</xdr:col>
      <xdr:colOff>485775</xdr:colOff>
      <xdr:row>25</xdr:row>
      <xdr:rowOff>142875</xdr:rowOff>
    </xdr:from>
    <xdr:to>
      <xdr:col>14</xdr:col>
      <xdr:colOff>266700</xdr:colOff>
      <xdr:row>35</xdr:row>
      <xdr:rowOff>161925</xdr:rowOff>
    </xdr:to>
    <xdr:sp>
      <xdr:nvSpPr>
        <xdr:cNvPr id="7" name="Rounded Rectangle 23"/>
        <xdr:cNvSpPr>
          <a:spLocks/>
        </xdr:cNvSpPr>
      </xdr:nvSpPr>
      <xdr:spPr>
        <a:xfrm>
          <a:off x="6372225" y="4905375"/>
          <a:ext cx="2743200" cy="1924050"/>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a:t>
          </a:r>
          <a:r>
            <a:rPr lang="en-US" cap="none" sz="1000" b="1" i="0" u="none" baseline="0">
              <a:solidFill>
                <a:srgbClr val="000000"/>
              </a:solidFill>
            </a:rPr>
            <a:t> Building </a:t>
          </a:r>
          <a:r>
            <a:rPr lang="en-US" cap="none" sz="1000" b="1" i="0" u="none" baseline="0">
              <a:solidFill>
                <a:srgbClr val="000000"/>
              </a:solidFill>
            </a:rPr>
            <a:t>Tip:  Structure </a:t>
          </a:r>
          <a:r>
            <a:rPr lang="en-US" cap="none" sz="1000" b="1" i="0" u="none" baseline="0">
              <a:solidFill>
                <a:srgbClr val="000000"/>
              </a:solidFill>
            </a:rPr>
            <a:t>Report
</a:t>
          </a:r>
          <a:r>
            <a:rPr lang="en-US" cap="none" sz="900" b="0" i="0" u="none" baseline="0">
              <a:solidFill>
                <a:srgbClr val="000000"/>
              </a:solidFill>
            </a:rPr>
            <a:t>The structure report can help you determine why your model is nonlinear. For example, in cell B25, enter the formula: = D15 * D16, then add a constraint that B25 &gt;= 0. B25 is a nonlinear constraint because two variables (D15 and D16) are being multiplied. If you run the Solver, you will get a non-linearity result. Now create a Structure Report by clicking Reports &gt; Optimization &gt; Structure on the RSP ribbon.  This report will contain a hyperlink to cell B25 which is the nonlinear constraint.</a:t>
          </a:r>
        </a:p>
      </xdr:txBody>
    </xdr:sp>
    <xdr:clientData/>
  </xdr:twoCellAnchor>
  <xdr:twoCellAnchor>
    <xdr:from>
      <xdr:col>2</xdr:col>
      <xdr:colOff>838200</xdr:colOff>
      <xdr:row>27</xdr:row>
      <xdr:rowOff>47625</xdr:rowOff>
    </xdr:from>
    <xdr:to>
      <xdr:col>2</xdr:col>
      <xdr:colOff>1257300</xdr:colOff>
      <xdr:row>28</xdr:row>
      <xdr:rowOff>76200</xdr:rowOff>
    </xdr:to>
    <xdr:sp>
      <xdr:nvSpPr>
        <xdr:cNvPr id="8" name="Straight Arrow Connector 13"/>
        <xdr:cNvSpPr>
          <a:spLocks/>
        </xdr:cNvSpPr>
      </xdr:nvSpPr>
      <xdr:spPr>
        <a:xfrm flipV="1">
          <a:off x="1800225" y="5191125"/>
          <a:ext cx="419100"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161925</xdr:colOff>
      <xdr:row>26</xdr:row>
      <xdr:rowOff>9525</xdr:rowOff>
    </xdr:from>
    <xdr:to>
      <xdr:col>7</xdr:col>
      <xdr:colOff>257175</xdr:colOff>
      <xdr:row>28</xdr:row>
      <xdr:rowOff>85725</xdr:rowOff>
    </xdr:to>
    <xdr:sp>
      <xdr:nvSpPr>
        <xdr:cNvPr id="9" name="Straight Arrow Connector 17"/>
        <xdr:cNvSpPr>
          <a:spLocks/>
        </xdr:cNvSpPr>
      </xdr:nvSpPr>
      <xdr:spPr>
        <a:xfrm rot="5400000" flipH="1" flipV="1">
          <a:off x="4810125" y="4962525"/>
          <a:ext cx="9525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276225</xdr:colOff>
      <xdr:row>6</xdr:row>
      <xdr:rowOff>123825</xdr:rowOff>
    </xdr:from>
    <xdr:to>
      <xdr:col>9</xdr:col>
      <xdr:colOff>28575</xdr:colOff>
      <xdr:row>10</xdr:row>
      <xdr:rowOff>180975</xdr:rowOff>
    </xdr:to>
    <xdr:sp>
      <xdr:nvSpPr>
        <xdr:cNvPr id="10" name="Rounded Rectangle 18"/>
        <xdr:cNvSpPr>
          <a:spLocks/>
        </xdr:cNvSpPr>
      </xdr:nvSpPr>
      <xdr:spPr>
        <a:xfrm>
          <a:off x="3352800" y="1266825"/>
          <a:ext cx="2562225" cy="819150"/>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Variable Type and Bounds
</a:t>
          </a:r>
          <a:r>
            <a:rPr lang="en-US" cap="none" sz="900" b="0" i="0" u="none" baseline="0">
              <a:solidFill>
                <a:srgbClr val="000000"/>
              </a:solidFill>
            </a:rPr>
            <a:t>Since we are unable to hire 1/2 a person (or a part-time worker) variables must be integers.  
</a:t>
          </a:r>
          <a:r>
            <a:rPr lang="en-US" cap="none" sz="900" b="0" i="0" u="none" baseline="0">
              <a:solidFill>
                <a:srgbClr val="000000"/>
              </a:solidFill>
            </a:rPr>
            <a:t>All variables must be non-negative (&gt;= 0).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2</xdr:col>
      <xdr:colOff>676275</xdr:colOff>
      <xdr:row>10</xdr:row>
      <xdr:rowOff>161925</xdr:rowOff>
    </xdr:from>
    <xdr:to>
      <xdr:col>2</xdr:col>
      <xdr:colOff>1200150</xdr:colOff>
      <xdr:row>13</xdr:row>
      <xdr:rowOff>114300</xdr:rowOff>
    </xdr:to>
    <xdr:sp>
      <xdr:nvSpPr>
        <xdr:cNvPr id="11" name="Straight Arrow Connector 20"/>
        <xdr:cNvSpPr>
          <a:spLocks/>
        </xdr:cNvSpPr>
      </xdr:nvSpPr>
      <xdr:spPr>
        <a:xfrm>
          <a:off x="1638300" y="2066925"/>
          <a:ext cx="523875" cy="523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66675</xdr:colOff>
      <xdr:row>10</xdr:row>
      <xdr:rowOff>180975</xdr:rowOff>
    </xdr:from>
    <xdr:to>
      <xdr:col>6</xdr:col>
      <xdr:colOff>600075</xdr:colOff>
      <xdr:row>13</xdr:row>
      <xdr:rowOff>114300</xdr:rowOff>
    </xdr:to>
    <xdr:sp>
      <xdr:nvSpPr>
        <xdr:cNvPr id="12" name="Straight Arrow Connector 22"/>
        <xdr:cNvSpPr>
          <a:spLocks/>
        </xdr:cNvSpPr>
      </xdr:nvSpPr>
      <xdr:spPr>
        <a:xfrm flipH="1">
          <a:off x="3143250" y="2085975"/>
          <a:ext cx="148590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9</xdr:col>
      <xdr:colOff>342900</xdr:colOff>
      <xdr:row>6</xdr:row>
      <xdr:rowOff>133350</xdr:rowOff>
    </xdr:from>
    <xdr:to>
      <xdr:col>13</xdr:col>
      <xdr:colOff>809625</xdr:colOff>
      <xdr:row>11</xdr:row>
      <xdr:rowOff>0</xdr:rowOff>
    </xdr:to>
    <xdr:sp>
      <xdr:nvSpPr>
        <xdr:cNvPr id="13" name="Rounded Rectangle 14"/>
        <xdr:cNvSpPr>
          <a:spLocks/>
        </xdr:cNvSpPr>
      </xdr:nvSpPr>
      <xdr:spPr>
        <a:xfrm>
          <a:off x="6229350" y="1276350"/>
          <a:ext cx="2562225" cy="819150"/>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Our Inputs to the Model
</a:t>
          </a:r>
          <a:r>
            <a:rPr lang="en-US" cap="none" sz="900" b="0" i="0" u="none" baseline="0">
              <a:solidFill>
                <a:srgbClr val="000000"/>
              </a:solidFill>
            </a:rPr>
            <a:t>Since we have decided that each schedule needs two consecutive days off we entered that data here. We also set the daily pay rate.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8</xdr:col>
      <xdr:colOff>571500</xdr:colOff>
      <xdr:row>11</xdr:row>
      <xdr:rowOff>0</xdr:rowOff>
    </xdr:from>
    <xdr:to>
      <xdr:col>11</xdr:col>
      <xdr:colOff>381000</xdr:colOff>
      <xdr:row>12</xdr:row>
      <xdr:rowOff>133350</xdr:rowOff>
    </xdr:to>
    <xdr:sp>
      <xdr:nvSpPr>
        <xdr:cNvPr id="14" name="Straight Arrow Connector 15"/>
        <xdr:cNvSpPr>
          <a:spLocks/>
        </xdr:cNvSpPr>
      </xdr:nvSpPr>
      <xdr:spPr>
        <a:xfrm flipH="1">
          <a:off x="5838825" y="2095500"/>
          <a:ext cx="166687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11</xdr:col>
      <xdr:colOff>381000</xdr:colOff>
      <xdr:row>11</xdr:row>
      <xdr:rowOff>0</xdr:rowOff>
    </xdr:from>
    <xdr:to>
      <xdr:col>13</xdr:col>
      <xdr:colOff>85725</xdr:colOff>
      <xdr:row>12</xdr:row>
      <xdr:rowOff>152400</xdr:rowOff>
    </xdr:to>
    <xdr:sp>
      <xdr:nvSpPr>
        <xdr:cNvPr id="15" name="Straight Arrow Connector 19"/>
        <xdr:cNvSpPr>
          <a:spLocks/>
        </xdr:cNvSpPr>
      </xdr:nvSpPr>
      <xdr:spPr>
        <a:xfrm>
          <a:off x="7505700" y="2095500"/>
          <a:ext cx="56197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47625</xdr:rowOff>
    </xdr:from>
    <xdr:to>
      <xdr:col>21</xdr:col>
      <xdr:colOff>47625</xdr:colOff>
      <xdr:row>6</xdr:row>
      <xdr:rowOff>19050</xdr:rowOff>
    </xdr:to>
    <xdr:sp>
      <xdr:nvSpPr>
        <xdr:cNvPr id="1" name="TextBox 1"/>
        <xdr:cNvSpPr>
          <a:spLocks/>
        </xdr:cNvSpPr>
      </xdr:nvSpPr>
      <xdr:spPr>
        <a:xfrm>
          <a:off x="276225" y="66675"/>
          <a:ext cx="13258800" cy="1095375"/>
        </a:xfrm>
        <a:prstGeom prst="roundRect">
          <a:avLst/>
        </a:prstGeom>
        <a:solidFill>
          <a:srgbClr val="EBF1DE"/>
        </a:solidFill>
        <a:ln w="12700" cmpd="sng">
          <a:solidFill>
            <a:srgbClr val="6F99BF"/>
          </a:solidFill>
          <a:headEnd type="none"/>
          <a:tailEnd type="none"/>
        </a:ln>
      </xdr:spPr>
      <xdr:txBody>
        <a:bodyPr vertOverflow="clip" wrap="square"/>
        <a:p>
          <a:pPr algn="l">
            <a:defRPr/>
          </a:pPr>
          <a:r>
            <a:rPr lang="en-US" cap="none" sz="1600" b="1" i="0" u="none" baseline="0">
              <a:solidFill>
                <a:srgbClr val="808080"/>
              </a:solidFill>
            </a:rPr>
            <a:t>Frontline Solvers</a:t>
          </a:r>
          <a:r>
            <a:rPr lang="en-US" cap="none" sz="1600" b="1" i="0" u="none" baseline="0">
              <a:solidFill>
                <a:srgbClr val="808080"/>
              </a:solidFill>
            </a:rPr>
            <a:t> </a:t>
          </a:r>
          <a:r>
            <a:rPr lang="en-US" cap="none" sz="1600" b="1" i="0" u="none" baseline="0">
              <a:solidFill>
                <a:srgbClr val="333399"/>
              </a:solidFill>
            </a:rPr>
            <a:t>Personnel Scheduling for Call Center — Part 2
</a:t>
          </a:r>
          <a:r>
            <a:rPr lang="en-US" cap="none" sz="1050" b="0" i="0" u="none" baseline="0">
              <a:solidFill>
                <a:srgbClr val="000000"/>
              </a:solidFill>
            </a:rPr>
            <a:t>The call center discussed in the worksheet </a:t>
          </a:r>
          <a:r>
            <a:rPr lang="en-US" cap="none" sz="1050" b="0" i="1" u="none" baseline="0">
              <a:solidFill>
                <a:srgbClr val="000000"/>
              </a:solidFill>
            </a:rPr>
            <a:t>Personnel Scheduling-1st Stage</a:t>
          </a:r>
          <a:r>
            <a:rPr lang="en-US" cap="none" sz="1050" b="0" i="0" u="none" baseline="0">
              <a:solidFill>
                <a:srgbClr val="000000"/>
              </a:solidFill>
            </a:rPr>
            <a:t> has hired the necessary employees.  Management now needs to schedule the employees.  Each employee has rated each schedule (A-F) from 7 (most desired) to 1 (least desired). For example, in cell F27, Employee One has rated schedule "A" a 4 and, overall, employee one would most like schedule F and least like schedule G. With all the employee preferences captured in rows 27-51, how should the park schedule the employees to attain the greatest employee satisfaction? </a:t>
          </a:r>
          <a:r>
            <a:rPr lang="en-US" cap="none" sz="1100" b="0" i="0" u="none" baseline="0">
              <a:solidFill>
                <a:srgbClr val="000000"/>
              </a:solidFill>
            </a:rPr>
            <a:t>Note, this worksheet assumes you have solved the 1st stage worksheet as cells D11:D17 here refer to the similar cells on that worksheet.</a:t>
          </a:r>
          <a:r>
            <a:rPr lang="en-US" cap="none" sz="1050" b="0" i="0" u="none" baseline="0">
              <a:solidFill>
                <a:srgbClr val="000000"/>
              </a:solidFill>
            </a:rPr>
            <a:t>
</a:t>
          </a:r>
        </a:p>
      </xdr:txBody>
    </xdr:sp>
    <xdr:clientData/>
  </xdr:twoCellAnchor>
  <xdr:twoCellAnchor>
    <xdr:from>
      <xdr:col>14</xdr:col>
      <xdr:colOff>371475</xdr:colOff>
      <xdr:row>55</xdr:row>
      <xdr:rowOff>85725</xdr:rowOff>
    </xdr:from>
    <xdr:to>
      <xdr:col>20</xdr:col>
      <xdr:colOff>466725</xdr:colOff>
      <xdr:row>61</xdr:row>
      <xdr:rowOff>28575</xdr:rowOff>
    </xdr:to>
    <xdr:sp>
      <xdr:nvSpPr>
        <xdr:cNvPr id="2" name="Rounded Rectangle 2"/>
        <xdr:cNvSpPr>
          <a:spLocks/>
        </xdr:cNvSpPr>
      </xdr:nvSpPr>
      <xdr:spPr>
        <a:xfrm>
          <a:off x="9182100" y="10572750"/>
          <a:ext cx="3581400" cy="914400"/>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Objective Function
</a:t>
          </a:r>
          <a:r>
            <a:rPr lang="en-US" cap="none" sz="900" b="0" i="0" u="none" baseline="0">
              <a:solidFill>
                <a:srgbClr val="000000"/>
              </a:solidFill>
            </a:rPr>
            <a:t>The</a:t>
          </a:r>
          <a:r>
            <a:rPr lang="en-US" cap="none" sz="900" b="0" i="0" u="none" baseline="0">
              <a:solidFill>
                <a:srgbClr val="000000"/>
              </a:solidFill>
            </a:rPr>
            <a:t> objective of this model is to maximize the total preferences so each employee is assigned the schedule closest to their top preference. The objective function is located in cell U53 and is defined as </a:t>
          </a:r>
          <a:r>
            <a:rPr lang="en-US" cap="none" sz="900" b="0" i="1" u="none" baseline="0">
              <a:solidFill>
                <a:srgbClr val="000000"/>
              </a:solidFill>
            </a:rPr>
            <a:t>Total_preference.</a:t>
          </a:r>
          <a:r>
            <a:rPr lang="en-US" cap="none" sz="200" b="0" i="1" u="none" baseline="0">
              <a:solidFill>
                <a:srgbClr val="000000"/>
              </a:solidFill>
            </a:rPr>
            <a:t>
</a:t>
          </a:r>
          <a:r>
            <a:rPr lang="en-US" cap="none" sz="900" b="0" i="1" u="none" baseline="0">
              <a:solidFill>
                <a:srgbClr val="000000"/>
              </a:solidFill>
            </a:rPr>
            <a:t>
</a:t>
          </a:r>
        </a:p>
      </xdr:txBody>
    </xdr:sp>
    <xdr:clientData/>
  </xdr:twoCellAnchor>
  <xdr:twoCellAnchor>
    <xdr:from>
      <xdr:col>13</xdr:col>
      <xdr:colOff>276225</xdr:colOff>
      <xdr:row>17</xdr:row>
      <xdr:rowOff>19050</xdr:rowOff>
    </xdr:from>
    <xdr:to>
      <xdr:col>17</xdr:col>
      <xdr:colOff>542925</xdr:colOff>
      <xdr:row>22</xdr:row>
      <xdr:rowOff>66675</xdr:rowOff>
    </xdr:to>
    <xdr:sp>
      <xdr:nvSpPr>
        <xdr:cNvPr id="3" name="Rounded Rectangle 3"/>
        <xdr:cNvSpPr>
          <a:spLocks/>
        </xdr:cNvSpPr>
      </xdr:nvSpPr>
      <xdr:spPr>
        <a:xfrm>
          <a:off x="8467725" y="3257550"/>
          <a:ext cx="2743200" cy="1000125"/>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Decision</a:t>
          </a:r>
          <a:r>
            <a:rPr lang="en-US" cap="none" sz="1000" b="1" i="0" u="none" baseline="0">
              <a:solidFill>
                <a:srgbClr val="000000"/>
              </a:solidFill>
            </a:rPr>
            <a:t> </a:t>
          </a:r>
          <a:r>
            <a:rPr lang="en-US" cap="none" sz="1000" b="1" i="0" u="none" baseline="0">
              <a:solidFill>
                <a:srgbClr val="000000"/>
              </a:solidFill>
            </a:rPr>
            <a:t>Variables, Bounds &amp; Type</a:t>
          </a:r>
          <a:r>
            <a:rPr lang="en-US" cap="none" sz="1000" b="1" i="0" u="none" baseline="0">
              <a:solidFill>
                <a:srgbClr val="000000"/>
              </a:solidFill>
            </a:rPr>
            <a:t>
</a:t>
          </a:r>
          <a:r>
            <a:rPr lang="en-US" cap="none" sz="900" b="0" i="0" u="none" baseline="0">
              <a:solidFill>
                <a:srgbClr val="000000"/>
              </a:solidFill>
            </a:rPr>
            <a:t>The variables are the schedules to which each employee is assigned. In this example, the variables are located in cels M27: S51 and have been given the defined name, </a:t>
          </a:r>
          <a:r>
            <a:rPr lang="en-US" cap="none" sz="900" b="0" i="1" u="none" baseline="0">
              <a:solidFill>
                <a:srgbClr val="000000"/>
              </a:solidFill>
            </a:rPr>
            <a:t>Schedules</a:t>
          </a:r>
          <a:r>
            <a:rPr lang="en-US" cap="none" sz="900" b="0" i="0" u="none" baseline="0">
              <a:solidFill>
                <a:srgbClr val="000000"/>
              </a:solidFill>
            </a:rPr>
            <a:t>. All variables must be binary and non-negative.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5</xdr:col>
      <xdr:colOff>542925</xdr:colOff>
      <xdr:row>55</xdr:row>
      <xdr:rowOff>95250</xdr:rowOff>
    </xdr:from>
    <xdr:to>
      <xdr:col>13</xdr:col>
      <xdr:colOff>285750</xdr:colOff>
      <xdr:row>61</xdr:row>
      <xdr:rowOff>76200</xdr:rowOff>
    </xdr:to>
    <xdr:sp>
      <xdr:nvSpPr>
        <xdr:cNvPr id="4" name="Rounded Rectangle 5"/>
        <xdr:cNvSpPr>
          <a:spLocks/>
        </xdr:cNvSpPr>
      </xdr:nvSpPr>
      <xdr:spPr>
        <a:xfrm flipH="1">
          <a:off x="3781425" y="10582275"/>
          <a:ext cx="4695825" cy="952500"/>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Constraints
</a:t>
          </a:r>
          <a:r>
            <a:rPr lang="en-US" cap="none" sz="900" b="0" i="0" u="none" baseline="0">
              <a:solidFill>
                <a:srgbClr val="000000"/>
              </a:solidFill>
            </a:rPr>
            <a:t>The</a:t>
          </a:r>
          <a:r>
            <a:rPr lang="en-US" cap="none" sz="900" b="0" i="0" u="none" baseline="0">
              <a:solidFill>
                <a:srgbClr val="000000"/>
              </a:solidFill>
            </a:rPr>
            <a:t> constraint, </a:t>
          </a:r>
          <a:r>
            <a:rPr lang="en-US" cap="none" sz="900" b="0" i="1" u="none" baseline="0">
              <a:solidFill>
                <a:srgbClr val="000000"/>
              </a:solidFill>
            </a:rPr>
            <a:t>Employees_schedule (M53-S53)</a:t>
          </a:r>
          <a:r>
            <a:rPr lang="en-US" cap="none" sz="900" b="0" i="0" u="none" baseline="0">
              <a:solidFill>
                <a:srgbClr val="000000"/>
              </a:solidFill>
            </a:rPr>
            <a:t> &gt;= </a:t>
          </a:r>
          <a:r>
            <a:rPr lang="en-US" cap="none" sz="900" b="0" i="1" u="none" baseline="0">
              <a:solidFill>
                <a:srgbClr val="000000"/>
              </a:solidFill>
            </a:rPr>
            <a:t>Employees_required (M54-S54), </a:t>
          </a:r>
          <a:r>
            <a:rPr lang="en-US" cap="none" sz="900" b="0" i="0" u="none" baseline="0">
              <a:solidFill>
                <a:srgbClr val="000000"/>
              </a:solidFill>
            </a:rPr>
            <a:t>ensures that there are enough employees to operate the park on any given day.
</a:t>
          </a:r>
          <a:r>
            <a:rPr lang="en-US" cap="none" sz="900" b="0" i="0" u="none" baseline="0">
              <a:solidFill>
                <a:srgbClr val="000000"/>
              </a:solidFill>
            </a:rPr>
            <a:t>The constraint, </a:t>
          </a:r>
          <a:r>
            <a:rPr lang="en-US" cap="none" sz="900" b="0" i="1" u="none" baseline="0">
              <a:solidFill>
                <a:srgbClr val="000000"/>
              </a:solidFill>
            </a:rPr>
            <a:t>Schedule_per_employee (T27:T51) = 1</a:t>
          </a:r>
          <a:r>
            <a:rPr lang="en-US" cap="none" sz="900" b="0" i="0" u="none" baseline="0">
              <a:solidFill>
                <a:srgbClr val="000000"/>
              </a:solidFill>
            </a:rPr>
            <a:t>, ensures that each employee receives one, and only one, schedule.</a:t>
          </a:r>
        </a:p>
      </xdr:txBody>
    </xdr:sp>
    <xdr:clientData/>
  </xdr:twoCellAnchor>
  <xdr:twoCellAnchor>
    <xdr:from>
      <xdr:col>16</xdr:col>
      <xdr:colOff>28575</xdr:colOff>
      <xdr:row>9</xdr:row>
      <xdr:rowOff>133350</xdr:rowOff>
    </xdr:from>
    <xdr:to>
      <xdr:col>20</xdr:col>
      <xdr:colOff>523875</xdr:colOff>
      <xdr:row>14</xdr:row>
      <xdr:rowOff>38100</xdr:rowOff>
    </xdr:to>
    <xdr:sp>
      <xdr:nvSpPr>
        <xdr:cNvPr id="5" name="Rounded Rectangle 7"/>
        <xdr:cNvSpPr>
          <a:spLocks/>
        </xdr:cNvSpPr>
      </xdr:nvSpPr>
      <xdr:spPr>
        <a:xfrm>
          <a:off x="10077450" y="1847850"/>
          <a:ext cx="2743200" cy="857250"/>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a:t>
          </a:r>
          <a:r>
            <a:rPr lang="en-US" cap="none" sz="1000" b="1" i="0" u="none" baseline="0">
              <a:solidFill>
                <a:srgbClr val="000000"/>
              </a:solidFill>
            </a:rPr>
            <a:t> Building </a:t>
          </a:r>
          <a:r>
            <a:rPr lang="en-US" cap="none" sz="1000" b="1" i="0" u="none" baseline="0">
              <a:solidFill>
                <a:srgbClr val="000000"/>
              </a:solidFill>
            </a:rPr>
            <a:t>Tip: 2-Stage</a:t>
          </a:r>
          <a:r>
            <a:rPr lang="en-US" cap="none" sz="1000" b="1" i="0" u="none" baseline="0">
              <a:solidFill>
                <a:srgbClr val="000000"/>
              </a:solidFill>
            </a:rPr>
            <a:t> Model</a:t>
          </a:r>
          <a:r>
            <a:rPr lang="en-US" cap="none" sz="1000" b="1" i="0" u="none" baseline="0">
              <a:solidFill>
                <a:srgbClr val="000000"/>
              </a:solidFill>
            </a:rPr>
            <a:t>
</a:t>
          </a:r>
          <a:r>
            <a:rPr lang="en-US" cap="none" sz="900" b="0" i="0" u="none" baseline="0">
              <a:solidFill>
                <a:srgbClr val="000000"/>
              </a:solidFill>
            </a:rPr>
            <a:t>This model is a multi-stage problem which means that the first stage of the model is solved first (Scheduling - 1 Stage) and then the second stage is solved (this worksheet).</a:t>
          </a:r>
        </a:p>
      </xdr:txBody>
    </xdr:sp>
    <xdr:clientData/>
  </xdr:twoCellAnchor>
  <xdr:twoCellAnchor>
    <xdr:from>
      <xdr:col>9</xdr:col>
      <xdr:colOff>409575</xdr:colOff>
      <xdr:row>54</xdr:row>
      <xdr:rowOff>47625</xdr:rowOff>
    </xdr:from>
    <xdr:to>
      <xdr:col>11</xdr:col>
      <xdr:colOff>552450</xdr:colOff>
      <xdr:row>55</xdr:row>
      <xdr:rowOff>95250</xdr:rowOff>
    </xdr:to>
    <xdr:sp>
      <xdr:nvSpPr>
        <xdr:cNvPr id="6" name="Straight Arrow Connector 9"/>
        <xdr:cNvSpPr>
          <a:spLocks/>
        </xdr:cNvSpPr>
      </xdr:nvSpPr>
      <xdr:spPr>
        <a:xfrm flipV="1">
          <a:off x="6124575" y="10372725"/>
          <a:ext cx="1381125"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18</xdr:col>
      <xdr:colOff>409575</xdr:colOff>
      <xdr:row>53</xdr:row>
      <xdr:rowOff>95250</xdr:rowOff>
    </xdr:from>
    <xdr:to>
      <xdr:col>20</xdr:col>
      <xdr:colOff>95250</xdr:colOff>
      <xdr:row>55</xdr:row>
      <xdr:rowOff>95250</xdr:rowOff>
    </xdr:to>
    <xdr:sp>
      <xdr:nvSpPr>
        <xdr:cNvPr id="7" name="Straight Arrow Connector 17"/>
        <xdr:cNvSpPr>
          <a:spLocks/>
        </xdr:cNvSpPr>
      </xdr:nvSpPr>
      <xdr:spPr>
        <a:xfrm flipV="1">
          <a:off x="11696700" y="10220325"/>
          <a:ext cx="695325"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15</xdr:col>
      <xdr:colOff>409575</xdr:colOff>
      <xdr:row>22</xdr:row>
      <xdr:rowOff>66675</xdr:rowOff>
    </xdr:from>
    <xdr:to>
      <xdr:col>15</xdr:col>
      <xdr:colOff>409575</xdr:colOff>
      <xdr:row>23</xdr:row>
      <xdr:rowOff>152400</xdr:rowOff>
    </xdr:to>
    <xdr:sp>
      <xdr:nvSpPr>
        <xdr:cNvPr id="8" name="Straight Arrow Connector 27"/>
        <xdr:cNvSpPr>
          <a:spLocks/>
        </xdr:cNvSpPr>
      </xdr:nvSpPr>
      <xdr:spPr>
        <a:xfrm>
          <a:off x="9839325" y="425767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xdr:col>
      <xdr:colOff>85725</xdr:colOff>
      <xdr:row>18</xdr:row>
      <xdr:rowOff>114300</xdr:rowOff>
    </xdr:from>
    <xdr:to>
      <xdr:col>2</xdr:col>
      <xdr:colOff>466725</xdr:colOff>
      <xdr:row>21</xdr:row>
      <xdr:rowOff>133350</xdr:rowOff>
    </xdr:to>
    <xdr:sp>
      <xdr:nvSpPr>
        <xdr:cNvPr id="9" name="Rounded Rectangle 32"/>
        <xdr:cNvSpPr>
          <a:spLocks/>
        </xdr:cNvSpPr>
      </xdr:nvSpPr>
      <xdr:spPr>
        <a:xfrm>
          <a:off x="419100" y="3543300"/>
          <a:ext cx="1009650" cy="590550"/>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nchor="ctr"/>
        <a:p>
          <a:pPr algn="ctr">
            <a:defRPr/>
          </a:pPr>
          <a:r>
            <a:rPr lang="en-US" cap="none" sz="700" b="0" i="0" u="none" baseline="0">
              <a:solidFill>
                <a:srgbClr val="000000"/>
              </a:solidFill>
            </a:rPr>
            <a:t>Note: This data is automatically carried over from the 1st Stage worksheet.</a:t>
          </a:r>
        </a:p>
      </xdr:txBody>
    </xdr:sp>
    <xdr:clientData/>
  </xdr:twoCellAnchor>
  <xdr:twoCellAnchor>
    <xdr:from>
      <xdr:col>2</xdr:col>
      <xdr:colOff>466725</xdr:colOff>
      <xdr:row>17</xdr:row>
      <xdr:rowOff>114300</xdr:rowOff>
    </xdr:from>
    <xdr:to>
      <xdr:col>3</xdr:col>
      <xdr:colOff>200025</xdr:colOff>
      <xdr:row>20</xdr:row>
      <xdr:rowOff>28575</xdr:rowOff>
    </xdr:to>
    <xdr:sp>
      <xdr:nvSpPr>
        <xdr:cNvPr id="10" name="Straight Arrow Connector 10"/>
        <xdr:cNvSpPr>
          <a:spLocks/>
        </xdr:cNvSpPr>
      </xdr:nvSpPr>
      <xdr:spPr>
        <a:xfrm flipV="1">
          <a:off x="1428750" y="3352800"/>
          <a:ext cx="1057275"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47625</xdr:rowOff>
    </xdr:from>
    <xdr:to>
      <xdr:col>15</xdr:col>
      <xdr:colOff>352425</xdr:colOff>
      <xdr:row>7</xdr:row>
      <xdr:rowOff>104775</xdr:rowOff>
    </xdr:to>
    <xdr:sp>
      <xdr:nvSpPr>
        <xdr:cNvPr id="1" name="TextBox 1"/>
        <xdr:cNvSpPr>
          <a:spLocks/>
        </xdr:cNvSpPr>
      </xdr:nvSpPr>
      <xdr:spPr>
        <a:xfrm>
          <a:off x="276225" y="66675"/>
          <a:ext cx="9505950" cy="1371600"/>
        </a:xfrm>
        <a:prstGeom prst="roundRect">
          <a:avLst/>
        </a:prstGeom>
        <a:solidFill>
          <a:srgbClr val="EBF1DE"/>
        </a:solidFill>
        <a:ln w="12700" cmpd="sng">
          <a:solidFill>
            <a:srgbClr val="6F99BF"/>
          </a:solidFill>
          <a:headEnd type="none"/>
          <a:tailEnd type="none"/>
        </a:ln>
      </xdr:spPr>
      <xdr:txBody>
        <a:bodyPr vertOverflow="clip" wrap="square" lIns="91440" tIns="27432" rIns="91440" bIns="27432"/>
        <a:p>
          <a:pPr algn="l">
            <a:defRPr/>
          </a:pPr>
          <a:r>
            <a:rPr lang="en-US" cap="none" sz="1600" b="1" i="0" u="none" baseline="0">
              <a:solidFill>
                <a:srgbClr val="808080"/>
              </a:solidFill>
            </a:rPr>
            <a:t>Frontline Solvers</a:t>
          </a:r>
          <a:r>
            <a:rPr lang="en-US" cap="none" sz="1600" b="1" i="0" u="none" baseline="0">
              <a:solidFill>
                <a:srgbClr val="808080"/>
              </a:solidFill>
            </a:rPr>
            <a:t> </a:t>
          </a:r>
          <a:r>
            <a:rPr lang="en-US" cap="none" sz="1600" b="1" i="0" u="none" baseline="0">
              <a:solidFill>
                <a:srgbClr val="333399"/>
              </a:solidFill>
            </a:rPr>
            <a:t>Personnel Scheduling for Call Center — Part 2 w/ Seniority and VBA
</a:t>
          </a:r>
          <a:r>
            <a:rPr lang="en-US" cap="none" sz="1050" b="0" i="0" u="none" baseline="0">
              <a:solidFill>
                <a:srgbClr val="000000"/>
              </a:solidFill>
            </a:rPr>
            <a:t>In the 1st stage we determined the optimal number of employees per schedule. In the 2nd stage we took employee preferences into account in assigning them to each schedule. In this variation of the 2nd stage we have added seniority as part of the equation. We did this buy increasing the resulting preference value as seniority increases so the longer an employee has worked for the company the more likely they are to receive their desired schedule. This can be done in several ways but for this example we are multiplying the preference for a particular schedule (columns F-L) by their seniority (column M) to determine the final preference score for a particular schedule (column V). Note, you don't see the model to the right since we are running it using VBA and cleared it at the end as this is really running two different models and only one would show.</a:t>
          </a:r>
        </a:p>
      </xdr:txBody>
    </xdr:sp>
    <xdr:clientData/>
  </xdr:twoCellAnchor>
  <xdr:twoCellAnchor>
    <xdr:from>
      <xdr:col>15</xdr:col>
      <xdr:colOff>542925</xdr:colOff>
      <xdr:row>55</xdr:row>
      <xdr:rowOff>66675</xdr:rowOff>
    </xdr:from>
    <xdr:to>
      <xdr:col>21</xdr:col>
      <xdr:colOff>1047750</xdr:colOff>
      <xdr:row>60</xdr:row>
      <xdr:rowOff>142875</xdr:rowOff>
    </xdr:to>
    <xdr:sp>
      <xdr:nvSpPr>
        <xdr:cNvPr id="2" name="Rounded Rectangle 2"/>
        <xdr:cNvSpPr>
          <a:spLocks/>
        </xdr:cNvSpPr>
      </xdr:nvSpPr>
      <xdr:spPr>
        <a:xfrm>
          <a:off x="9972675" y="10553700"/>
          <a:ext cx="3990975" cy="885825"/>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Objective Function
</a:t>
          </a:r>
          <a:r>
            <a:rPr lang="en-US" cap="none" sz="900" b="0" i="0" u="none" baseline="0">
              <a:solidFill>
                <a:srgbClr val="000000"/>
              </a:solidFill>
            </a:rPr>
            <a:t>The</a:t>
          </a:r>
          <a:r>
            <a:rPr lang="en-US" cap="none" sz="900" b="0" i="0" u="none" baseline="0">
              <a:solidFill>
                <a:srgbClr val="000000"/>
              </a:solidFill>
            </a:rPr>
            <a:t> objective of this model is to maximize the total preferences and seniority so each employee is assigned the schedule closest to their top preference based on their number of years of service. The objective function is located in cell V53 and is defined as </a:t>
          </a:r>
          <a:r>
            <a:rPr lang="en-US" cap="none" sz="900" b="0" i="1" u="none" baseline="0">
              <a:solidFill>
                <a:srgbClr val="000000"/>
              </a:solidFill>
            </a:rPr>
            <a:t>Stage2_objective.</a:t>
          </a:r>
          <a:r>
            <a:rPr lang="en-US" cap="none" sz="200" b="0" i="1" u="none" baseline="0">
              <a:solidFill>
                <a:srgbClr val="000000"/>
              </a:solidFill>
            </a:rPr>
            <a:t>
</a:t>
          </a:r>
          <a:r>
            <a:rPr lang="en-US" cap="none" sz="900" b="0" i="1" u="none" baseline="0">
              <a:solidFill>
                <a:srgbClr val="000000"/>
              </a:solidFill>
            </a:rPr>
            <a:t>
</a:t>
          </a:r>
        </a:p>
      </xdr:txBody>
    </xdr:sp>
    <xdr:clientData/>
  </xdr:twoCellAnchor>
  <xdr:twoCellAnchor>
    <xdr:from>
      <xdr:col>14</xdr:col>
      <xdr:colOff>419100</xdr:colOff>
      <xdr:row>15</xdr:row>
      <xdr:rowOff>142875</xdr:rowOff>
    </xdr:from>
    <xdr:to>
      <xdr:col>19</xdr:col>
      <xdr:colOff>66675</xdr:colOff>
      <xdr:row>22</xdr:row>
      <xdr:rowOff>0</xdr:rowOff>
    </xdr:to>
    <xdr:sp>
      <xdr:nvSpPr>
        <xdr:cNvPr id="3" name="Rounded Rectangle 3"/>
        <xdr:cNvSpPr>
          <a:spLocks/>
        </xdr:cNvSpPr>
      </xdr:nvSpPr>
      <xdr:spPr>
        <a:xfrm>
          <a:off x="9229725" y="3000375"/>
          <a:ext cx="2743200" cy="1190625"/>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Decision</a:t>
          </a:r>
          <a:r>
            <a:rPr lang="en-US" cap="none" sz="1000" b="1" i="0" u="none" baseline="0">
              <a:solidFill>
                <a:srgbClr val="000000"/>
              </a:solidFill>
            </a:rPr>
            <a:t> </a:t>
          </a:r>
          <a:r>
            <a:rPr lang="en-US" cap="none" sz="1000" b="1" i="0" u="none" baseline="0">
              <a:solidFill>
                <a:srgbClr val="000000"/>
              </a:solidFill>
            </a:rPr>
            <a:t>Variables, Bounds &amp; Type</a:t>
          </a:r>
          <a:r>
            <a:rPr lang="en-US" cap="none" sz="1000" b="1" i="0" u="none" baseline="0">
              <a:solidFill>
                <a:srgbClr val="000000"/>
              </a:solidFill>
            </a:rPr>
            <a:t>
</a:t>
          </a:r>
          <a:r>
            <a:rPr lang="en-US" cap="none" sz="900" b="0" i="0" u="none" baseline="0">
              <a:solidFill>
                <a:srgbClr val="000000"/>
              </a:solidFill>
            </a:rPr>
            <a:t>The additional stage two variables are the schedules to which each employee is assigned. In this example, the variables are located in cells N27:T51 and have been given the defined name, Stage2_</a:t>
          </a:r>
          <a:r>
            <a:rPr lang="en-US" cap="none" sz="900" b="0" i="1" u="none" baseline="0">
              <a:solidFill>
                <a:srgbClr val="000000"/>
              </a:solidFill>
            </a:rPr>
            <a:t>Schedules</a:t>
          </a:r>
          <a:r>
            <a:rPr lang="en-US" cap="none" sz="900" b="0" i="0" u="none" baseline="0">
              <a:solidFill>
                <a:srgbClr val="000000"/>
              </a:solidFill>
            </a:rPr>
            <a:t>. All variables must be binary and non-negative.
</a:t>
          </a:r>
          <a:r>
            <a:rPr lang="en-US" cap="none" sz="900" b="0" i="0" u="none" baseline="0">
              <a:solidFill>
                <a:srgbClr val="000000"/>
              </a:solidFill>
            </a:rPr>
            <a:t>
</a:t>
          </a:r>
          <a:r>
            <a:rPr lang="en-US" cap="none" sz="900" b="0" i="0" u="none" baseline="0">
              <a:solidFill>
                <a:srgbClr val="000000"/>
              </a:solidFill>
            </a:rPr>
            <a:t>
</a:t>
          </a:r>
        </a:p>
      </xdr:txBody>
    </xdr:sp>
    <xdr:clientData/>
  </xdr:twoCellAnchor>
  <xdr:oneCellAnchor>
    <xdr:from>
      <xdr:col>12</xdr:col>
      <xdr:colOff>228600</xdr:colOff>
      <xdr:row>4</xdr:row>
      <xdr:rowOff>0</xdr:rowOff>
    </xdr:from>
    <xdr:ext cx="180975" cy="352425"/>
    <xdr:sp fLocksText="0">
      <xdr:nvSpPr>
        <xdr:cNvPr id="4" name="TextBox 4"/>
        <xdr:cNvSpPr txBox="1">
          <a:spLocks noChangeArrowheads="1"/>
        </xdr:cNvSpPr>
      </xdr:nvSpPr>
      <xdr:spPr>
        <a:xfrm>
          <a:off x="7800975" y="762000"/>
          <a:ext cx="180975" cy="352425"/>
        </a:xfrm>
        <a:prstGeom prst="rect">
          <a:avLst/>
        </a:prstGeom>
        <a:noFill/>
        <a:ln w="9525" cmpd="sng">
          <a:noFill/>
        </a:ln>
      </xdr:spPr>
      <xdr:txBody>
        <a:bodyPr vertOverflow="clip" wrap="square" lIns="91440" tIns="91440" rIns="91440" bIns="91440">
          <a:spAutoFit/>
        </a:bodyPr>
        <a:p>
          <a:pPr algn="l">
            <a:defRPr/>
          </a:pPr>
          <a:r>
            <a:rPr lang="en-US" cap="none" u="none" baseline="0">
              <a:latin typeface="Helv"/>
              <a:ea typeface="Helv"/>
              <a:cs typeface="Helv"/>
            </a:rPr>
            <a:t/>
          </a:r>
        </a:p>
      </xdr:txBody>
    </xdr:sp>
    <xdr:clientData/>
  </xdr:oneCellAnchor>
  <xdr:twoCellAnchor>
    <xdr:from>
      <xdr:col>6</xdr:col>
      <xdr:colOff>600075</xdr:colOff>
      <xdr:row>55</xdr:row>
      <xdr:rowOff>19050</xdr:rowOff>
    </xdr:from>
    <xdr:to>
      <xdr:col>15</xdr:col>
      <xdr:colOff>47625</xdr:colOff>
      <xdr:row>60</xdr:row>
      <xdr:rowOff>152400</xdr:rowOff>
    </xdr:to>
    <xdr:sp>
      <xdr:nvSpPr>
        <xdr:cNvPr id="5" name="Rounded Rectangle 5"/>
        <xdr:cNvSpPr>
          <a:spLocks/>
        </xdr:cNvSpPr>
      </xdr:nvSpPr>
      <xdr:spPr>
        <a:xfrm flipH="1">
          <a:off x="4457700" y="10506075"/>
          <a:ext cx="5019675" cy="942975"/>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Constraints
</a:t>
          </a:r>
          <a:r>
            <a:rPr lang="en-US" cap="none" sz="900" b="0" i="0" u="none" baseline="0">
              <a:solidFill>
                <a:srgbClr val="000000"/>
              </a:solidFill>
            </a:rPr>
            <a:t>The</a:t>
          </a:r>
          <a:r>
            <a:rPr lang="en-US" cap="none" sz="900" b="0" i="0" u="none" baseline="0">
              <a:solidFill>
                <a:srgbClr val="000000"/>
              </a:solidFill>
            </a:rPr>
            <a:t> constraint, </a:t>
          </a:r>
          <a:r>
            <a:rPr lang="en-US" cap="none" sz="900" b="0" i="1" u="none" baseline="0">
              <a:solidFill>
                <a:srgbClr val="000000"/>
              </a:solidFill>
            </a:rPr>
            <a:t>Stage2</a:t>
          </a:r>
          <a:r>
            <a:rPr lang="en-US" cap="none" sz="900" b="0" i="0" u="none" baseline="0">
              <a:solidFill>
                <a:srgbClr val="000000"/>
              </a:solidFill>
            </a:rPr>
            <a:t>_</a:t>
          </a:r>
          <a:r>
            <a:rPr lang="en-US" cap="none" sz="900" b="0" i="1" u="none" baseline="0">
              <a:solidFill>
                <a:srgbClr val="000000"/>
              </a:solidFill>
            </a:rPr>
            <a:t>employees_schedule</a:t>
          </a:r>
          <a:r>
            <a:rPr lang="en-US" cap="none" sz="900" b="0" i="0" u="none" baseline="0">
              <a:solidFill>
                <a:srgbClr val="000000"/>
              </a:solidFill>
            </a:rPr>
            <a:t> (N53:T53) &gt;= </a:t>
          </a:r>
          <a:r>
            <a:rPr lang="en-US" cap="none" sz="900" b="0" i="1" u="none" baseline="0">
              <a:solidFill>
                <a:srgbClr val="000000"/>
              </a:solidFill>
            </a:rPr>
            <a:t>Employees_required (N54:T54), </a:t>
          </a:r>
          <a:r>
            <a:rPr lang="en-US" cap="none" sz="900" b="0" i="0" u="none" baseline="0">
              <a:solidFill>
                <a:srgbClr val="000000"/>
              </a:solidFill>
            </a:rPr>
            <a:t>ensures that there are enough employees to operate the park on any given day.</a:t>
          </a:r>
          <a:r>
            <a:rPr lang="en-US" cap="none" sz="200" b="0" i="0" u="none" baseline="0">
              <a:solidFill>
                <a:srgbClr val="000000"/>
              </a:solidFill>
            </a:rPr>
            <a:t>
</a:t>
          </a:r>
          <a:r>
            <a:rPr lang="en-US" cap="none" sz="900" b="0" i="0" u="none" baseline="0">
              <a:solidFill>
                <a:srgbClr val="000000"/>
              </a:solidFill>
            </a:rPr>
            <a:t>The constraint, </a:t>
          </a:r>
          <a:r>
            <a:rPr lang="en-US" cap="none" sz="900" b="0" i="1" u="none" baseline="0">
              <a:solidFill>
                <a:srgbClr val="000000"/>
              </a:solidFill>
            </a:rPr>
            <a:t>Stage2</a:t>
          </a:r>
          <a:r>
            <a:rPr lang="en-US" cap="none" sz="900" b="0" i="0" u="none" baseline="0">
              <a:solidFill>
                <a:srgbClr val="000000"/>
              </a:solidFill>
            </a:rPr>
            <a:t>_</a:t>
          </a:r>
          <a:r>
            <a:rPr lang="en-US" cap="none" sz="900" b="0" i="1" u="none" baseline="0">
              <a:solidFill>
                <a:srgbClr val="000000"/>
              </a:solidFill>
            </a:rPr>
            <a:t>Schedule_per_employee (U27:U51) = 1</a:t>
          </a:r>
          <a:r>
            <a:rPr lang="en-US" cap="none" sz="900" b="0" i="0" u="none" baseline="0">
              <a:solidFill>
                <a:srgbClr val="000000"/>
              </a:solidFill>
            </a:rPr>
            <a:t>, ensures that each employee receives one, and only one, schedule. </a:t>
          </a:r>
        </a:p>
      </xdr:txBody>
    </xdr:sp>
    <xdr:clientData/>
  </xdr:twoCellAnchor>
  <xdr:twoCellAnchor>
    <xdr:from>
      <xdr:col>15</xdr:col>
      <xdr:colOff>9525</xdr:colOff>
      <xdr:row>8</xdr:row>
      <xdr:rowOff>161925</xdr:rowOff>
    </xdr:from>
    <xdr:to>
      <xdr:col>19</xdr:col>
      <xdr:colOff>276225</xdr:colOff>
      <xdr:row>15</xdr:row>
      <xdr:rowOff>9525</xdr:rowOff>
    </xdr:to>
    <xdr:sp>
      <xdr:nvSpPr>
        <xdr:cNvPr id="6" name="Rounded Rectangle 7"/>
        <xdr:cNvSpPr>
          <a:spLocks/>
        </xdr:cNvSpPr>
      </xdr:nvSpPr>
      <xdr:spPr>
        <a:xfrm>
          <a:off x="9439275" y="1685925"/>
          <a:ext cx="2743200" cy="1181100"/>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a:t>
          </a:r>
          <a:r>
            <a:rPr lang="en-US" cap="none" sz="1000" b="1" i="0" u="none" baseline="0">
              <a:solidFill>
                <a:srgbClr val="000000"/>
              </a:solidFill>
            </a:rPr>
            <a:t> Building </a:t>
          </a:r>
          <a:r>
            <a:rPr lang="en-US" cap="none" sz="1000" b="1" i="0" u="none" baseline="0">
              <a:solidFill>
                <a:srgbClr val="000000"/>
              </a:solidFill>
            </a:rPr>
            <a:t>Tip:  2-Stage</a:t>
          </a:r>
          <a:r>
            <a:rPr lang="en-US" cap="none" sz="1000" b="1" i="0" u="none" baseline="0">
              <a:solidFill>
                <a:srgbClr val="000000"/>
              </a:solidFill>
            </a:rPr>
            <a:t> Model w/VBA</a:t>
          </a:r>
          <a:r>
            <a:rPr lang="en-US" cap="none" sz="1000" b="1" i="0" u="none" baseline="0">
              <a:solidFill>
                <a:srgbClr val="000000"/>
              </a:solidFill>
            </a:rPr>
            <a:t>
</a:t>
          </a:r>
          <a:r>
            <a:rPr lang="en-US" cap="none" sz="900" b="0" i="0" u="none" baseline="0">
              <a:solidFill>
                <a:srgbClr val="000000"/>
              </a:solidFill>
            </a:rPr>
            <a:t>This 2-stage model is solved programmatically through VBA and calculates both stage one and stage 2 on the same worksheet. Click the "Run Solver" button above to run the macro, </a:t>
          </a:r>
          <a:r>
            <a:rPr lang="en-US" cap="none" sz="900" b="0" i="1" u="none" baseline="0">
              <a:solidFill>
                <a:srgbClr val="000000"/>
              </a:solidFill>
            </a:rPr>
            <a:t>RunSolver</a:t>
          </a:r>
          <a:r>
            <a:rPr lang="en-US" cap="none" sz="900" b="0" i="0" u="none" baseline="0">
              <a:solidFill>
                <a:srgbClr val="000000"/>
              </a:solidFill>
            </a:rPr>
            <a:t>.  To view the macro, open VBA (ALT + F11) and select Module 1.  
</a:t>
          </a:r>
          <a:r>
            <a:rPr lang="en-US" cap="none" sz="900" b="0"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p>
      </xdr:txBody>
    </xdr:sp>
    <xdr:clientData/>
  </xdr:twoCellAnchor>
  <xdr:twoCellAnchor>
    <xdr:from>
      <xdr:col>11</xdr:col>
      <xdr:colOff>9525</xdr:colOff>
      <xdr:row>54</xdr:row>
      <xdr:rowOff>28575</xdr:rowOff>
    </xdr:from>
    <xdr:to>
      <xdr:col>12</xdr:col>
      <xdr:colOff>561975</xdr:colOff>
      <xdr:row>55</xdr:row>
      <xdr:rowOff>19050</xdr:rowOff>
    </xdr:to>
    <xdr:sp>
      <xdr:nvSpPr>
        <xdr:cNvPr id="7" name="Straight Arrow Connector 8"/>
        <xdr:cNvSpPr>
          <a:spLocks/>
        </xdr:cNvSpPr>
      </xdr:nvSpPr>
      <xdr:spPr>
        <a:xfrm flipV="1">
          <a:off x="6962775" y="10353675"/>
          <a:ext cx="1171575" cy="152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16</xdr:col>
      <xdr:colOff>504825</xdr:colOff>
      <xdr:row>22</xdr:row>
      <xdr:rowOff>0</xdr:rowOff>
    </xdr:from>
    <xdr:to>
      <xdr:col>16</xdr:col>
      <xdr:colOff>552450</xdr:colOff>
      <xdr:row>23</xdr:row>
      <xdr:rowOff>152400</xdr:rowOff>
    </xdr:to>
    <xdr:sp>
      <xdr:nvSpPr>
        <xdr:cNvPr id="8" name="Straight Arrow Connector 10"/>
        <xdr:cNvSpPr>
          <a:spLocks/>
        </xdr:cNvSpPr>
      </xdr:nvSpPr>
      <xdr:spPr>
        <a:xfrm flipH="1">
          <a:off x="10553700" y="4191000"/>
          <a:ext cx="4762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19</xdr:col>
      <xdr:colOff>57150</xdr:colOff>
      <xdr:row>53</xdr:row>
      <xdr:rowOff>104775</xdr:rowOff>
    </xdr:from>
    <xdr:to>
      <xdr:col>21</xdr:col>
      <xdr:colOff>0</xdr:colOff>
      <xdr:row>55</xdr:row>
      <xdr:rowOff>66675</xdr:rowOff>
    </xdr:to>
    <xdr:sp>
      <xdr:nvSpPr>
        <xdr:cNvPr id="9" name="Straight Arrow Connector 16"/>
        <xdr:cNvSpPr>
          <a:spLocks/>
        </xdr:cNvSpPr>
      </xdr:nvSpPr>
      <xdr:spPr>
        <a:xfrm flipV="1">
          <a:off x="11963400" y="10229850"/>
          <a:ext cx="95250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editAs="oneCell">
    <xdr:from>
      <xdr:col>15</xdr:col>
      <xdr:colOff>590550</xdr:colOff>
      <xdr:row>1</xdr:row>
      <xdr:rowOff>104775</xdr:rowOff>
    </xdr:from>
    <xdr:to>
      <xdr:col>18</xdr:col>
      <xdr:colOff>466725</xdr:colOff>
      <xdr:row>4</xdr:row>
      <xdr:rowOff>95250</xdr:rowOff>
    </xdr:to>
    <xdr:pic>
      <xdr:nvPicPr>
        <xdr:cNvPr id="10" name="CommandButton1"/>
        <xdr:cNvPicPr preferRelativeResize="1">
          <a:picLocks noChangeAspect="1"/>
        </xdr:cNvPicPr>
      </xdr:nvPicPr>
      <xdr:blipFill>
        <a:blip r:embed="rId1"/>
        <a:stretch>
          <a:fillRect/>
        </a:stretch>
      </xdr:blipFill>
      <xdr:spPr>
        <a:xfrm>
          <a:off x="10020300" y="295275"/>
          <a:ext cx="1733550" cy="561975"/>
        </a:xfrm>
        <a:prstGeom prst="rect">
          <a:avLst/>
        </a:prstGeom>
        <a:solidFill>
          <a:srgbClr val="FFFFFF"/>
        </a:solidFill>
        <a:ln w="1" cmpd="sng">
          <a:noFill/>
        </a:ln>
      </xdr:spPr>
    </xdr:pic>
    <xdr:clientData/>
  </xdr:twoCellAnchor>
  <xdr:twoCellAnchor>
    <xdr:from>
      <xdr:col>11</xdr:col>
      <xdr:colOff>514350</xdr:colOff>
      <xdr:row>20</xdr:row>
      <xdr:rowOff>180975</xdr:rowOff>
    </xdr:from>
    <xdr:to>
      <xdr:col>13</xdr:col>
      <xdr:colOff>95250</xdr:colOff>
      <xdr:row>23</xdr:row>
      <xdr:rowOff>114300</xdr:rowOff>
    </xdr:to>
    <xdr:sp>
      <xdr:nvSpPr>
        <xdr:cNvPr id="11" name="Rounded Rectangle 17"/>
        <xdr:cNvSpPr>
          <a:spLocks/>
        </xdr:cNvSpPr>
      </xdr:nvSpPr>
      <xdr:spPr>
        <a:xfrm>
          <a:off x="7467600" y="3990975"/>
          <a:ext cx="819150" cy="504825"/>
        </a:xfrm>
        <a:prstGeom prst="roundRect">
          <a:avLst/>
        </a:prstGeom>
        <a:solidFill>
          <a:srgbClr val="D8E3F0"/>
        </a:solidFill>
        <a:ln w="12700" cmpd="sng">
          <a:solidFill>
            <a:srgbClr val="6F99BF"/>
          </a:solidFill>
          <a:headEnd type="none"/>
          <a:tailEnd type="none"/>
        </a:ln>
      </xdr:spPr>
      <xdr:txBody>
        <a:bodyPr vertOverflow="clip" wrap="square" lIns="9144" tIns="45720" rIns="9144" bIns="9144"/>
        <a:p>
          <a:pPr algn="ctr">
            <a:defRPr/>
          </a:pPr>
          <a:r>
            <a:rPr lang="en-US" cap="none" sz="1000" b="0" i="0" u="none" baseline="0">
              <a:solidFill>
                <a:srgbClr val="000000"/>
              </a:solidFill>
            </a:rPr>
            <a:t>Added </a:t>
          </a:r>
          <a:r>
            <a:rPr lang="en-US" cap="none" sz="1000" b="0" i="0" u="sng" baseline="0">
              <a:solidFill>
                <a:srgbClr val="000000"/>
              </a:solidFill>
            </a:rPr>
            <a:t>Complexity</a:t>
          </a:r>
          <a:r>
            <a:rPr lang="en-US" cap="none" sz="1000" b="0" i="0" u="none" baseline="0">
              <a:solidFill>
                <a:srgbClr val="000000"/>
              </a:solidFill>
            </a:rPr>
            <a:t>
</a:t>
          </a:r>
          <a:r>
            <a:rPr lang="en-US" cap="none" sz="1000" b="0" i="0" u="none" baseline="0">
              <a:solidFill>
                <a:srgbClr val="000000"/>
              </a:solidFill>
            </a:rPr>
            <a:t>Seniority</a:t>
          </a:r>
        </a:p>
      </xdr:txBody>
    </xdr:sp>
    <xdr:clientData/>
  </xdr:twoCellAnchor>
  <xdr:twoCellAnchor>
    <xdr:from>
      <xdr:col>12</xdr:col>
      <xdr:colOff>304800</xdr:colOff>
      <xdr:row>23</xdr:row>
      <xdr:rowOff>114300</xdr:rowOff>
    </xdr:from>
    <xdr:to>
      <xdr:col>12</xdr:col>
      <xdr:colOff>314325</xdr:colOff>
      <xdr:row>24</xdr:row>
      <xdr:rowOff>180975</xdr:rowOff>
    </xdr:to>
    <xdr:sp>
      <xdr:nvSpPr>
        <xdr:cNvPr id="12" name="Straight Arrow Connector 18"/>
        <xdr:cNvSpPr>
          <a:spLocks/>
        </xdr:cNvSpPr>
      </xdr:nvSpPr>
      <xdr:spPr>
        <a:xfrm>
          <a:off x="7877175" y="4495800"/>
          <a:ext cx="9525"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17</xdr:col>
      <xdr:colOff>142875</xdr:colOff>
      <xdr:row>4</xdr:row>
      <xdr:rowOff>95250</xdr:rowOff>
    </xdr:from>
    <xdr:to>
      <xdr:col>17</xdr:col>
      <xdr:colOff>219075</xdr:colOff>
      <xdr:row>8</xdr:row>
      <xdr:rowOff>161925</xdr:rowOff>
    </xdr:to>
    <xdr:sp>
      <xdr:nvSpPr>
        <xdr:cNvPr id="13" name="Straight Arrow Connector 13"/>
        <xdr:cNvSpPr>
          <a:spLocks/>
        </xdr:cNvSpPr>
      </xdr:nvSpPr>
      <xdr:spPr>
        <a:xfrm flipV="1">
          <a:off x="10810875" y="857250"/>
          <a:ext cx="76200" cy="828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13</xdr:col>
      <xdr:colOff>323850</xdr:colOff>
      <xdr:row>5</xdr:row>
      <xdr:rowOff>85725</xdr:rowOff>
    </xdr:to>
    <xdr:sp>
      <xdr:nvSpPr>
        <xdr:cNvPr id="1" name="TextBox 1"/>
        <xdr:cNvSpPr>
          <a:spLocks/>
        </xdr:cNvSpPr>
      </xdr:nvSpPr>
      <xdr:spPr>
        <a:xfrm>
          <a:off x="247650" y="104775"/>
          <a:ext cx="9686925" cy="933450"/>
        </a:xfrm>
        <a:prstGeom prst="roundRect">
          <a:avLst/>
        </a:prstGeom>
        <a:solidFill>
          <a:srgbClr val="EBF1DE"/>
        </a:solidFill>
        <a:ln w="12700" cmpd="sng">
          <a:solidFill>
            <a:srgbClr val="6F99BF"/>
          </a:solidFill>
          <a:headEnd type="none"/>
          <a:tailEnd type="none"/>
        </a:ln>
      </xdr:spPr>
      <xdr:txBody>
        <a:bodyPr vertOverflow="clip" wrap="square"/>
        <a:p>
          <a:pPr algn="l">
            <a:defRPr/>
          </a:pPr>
          <a:r>
            <a:rPr lang="en-US" cap="none" sz="1600" b="1" i="0" u="none" baseline="0">
              <a:solidFill>
                <a:srgbClr val="808080"/>
              </a:solidFill>
            </a:rPr>
            <a:t>Frontline Solvers</a:t>
          </a:r>
          <a:r>
            <a:rPr lang="en-US" cap="none" sz="1600" b="1" i="0" u="none" baseline="0">
              <a:solidFill>
                <a:srgbClr val="808080"/>
              </a:solidFill>
            </a:rPr>
            <a:t> </a:t>
          </a:r>
          <a:r>
            <a:rPr lang="en-US" cap="none" sz="1600" b="1" i="0" u="none" baseline="0">
              <a:solidFill>
                <a:srgbClr val="333399"/>
              </a:solidFill>
            </a:rPr>
            <a:t>Reorganizing Labor Force</a:t>
          </a:r>
          <a:r>
            <a:rPr lang="en-US" cap="none" sz="1600" b="1" i="0" u="none" baseline="0">
              <a:solidFill>
                <a:srgbClr val="333399"/>
              </a:solidFill>
            </a:rPr>
            <a:t>
</a:t>
          </a:r>
          <a:r>
            <a:rPr lang="en-US" cap="none" sz="1050" b="0" i="0" u="none" baseline="0">
              <a:solidFill>
                <a:srgbClr val="000000"/>
              </a:solidFill>
            </a:rPr>
            <a:t>A company would like to reorganize its labor force. Currently, employees can be categorized into three groups: untrained, moderately trained and highly trained. Over the next 3 years, the company expects a necessary shift to more trained employees.  How should the company reorganize to minimize cost? Or minimize the number of employees to be laid off?
</a:t>
          </a:r>
        </a:p>
      </xdr:txBody>
    </xdr:sp>
    <xdr:clientData/>
  </xdr:twoCellAnchor>
  <xdr:twoCellAnchor>
    <xdr:from>
      <xdr:col>1</xdr:col>
      <xdr:colOff>638175</xdr:colOff>
      <xdr:row>37</xdr:row>
      <xdr:rowOff>57150</xdr:rowOff>
    </xdr:from>
    <xdr:to>
      <xdr:col>4</xdr:col>
      <xdr:colOff>352425</xdr:colOff>
      <xdr:row>41</xdr:row>
      <xdr:rowOff>28575</xdr:rowOff>
    </xdr:to>
    <xdr:sp>
      <xdr:nvSpPr>
        <xdr:cNvPr id="2" name="Rounded Rectangle 2"/>
        <xdr:cNvSpPr>
          <a:spLocks/>
        </xdr:cNvSpPr>
      </xdr:nvSpPr>
      <xdr:spPr>
        <a:xfrm>
          <a:off x="914400" y="7296150"/>
          <a:ext cx="2657475" cy="733425"/>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Objective Function
</a:t>
          </a:r>
          <a:r>
            <a:rPr lang="en-US" cap="none" sz="900" b="0" i="0" u="none" baseline="0">
              <a:solidFill>
                <a:srgbClr val="000000"/>
              </a:solidFill>
            </a:rPr>
            <a:t>The</a:t>
          </a:r>
          <a:r>
            <a:rPr lang="en-US" cap="none" sz="900" b="0" i="0" u="none" baseline="0">
              <a:solidFill>
                <a:srgbClr val="000000"/>
              </a:solidFill>
            </a:rPr>
            <a:t> objective of this model is to minimize the total cost.  The objective function is located in cell K40 and is defined as </a:t>
          </a:r>
          <a:r>
            <a:rPr lang="en-US" cap="none" sz="900" b="0" i="1" u="none" baseline="0">
              <a:solidFill>
                <a:srgbClr val="000000"/>
              </a:solidFill>
            </a:rPr>
            <a:t>Total_cost.</a:t>
          </a:r>
          <a:r>
            <a:rPr lang="en-US" cap="none" sz="200" b="0" i="1" u="none" baseline="0">
              <a:solidFill>
                <a:srgbClr val="000000"/>
              </a:solidFill>
            </a:rPr>
            <a:t>
</a:t>
          </a:r>
          <a:r>
            <a:rPr lang="en-US" cap="none" sz="900" b="0" i="1" u="none" baseline="0">
              <a:solidFill>
                <a:srgbClr val="000000"/>
              </a:solidFill>
            </a:rPr>
            <a:t>
</a:t>
          </a:r>
        </a:p>
      </xdr:txBody>
    </xdr:sp>
    <xdr:clientData/>
  </xdr:twoCellAnchor>
  <xdr:twoCellAnchor>
    <xdr:from>
      <xdr:col>1</xdr:col>
      <xdr:colOff>542925</xdr:colOff>
      <xdr:row>22</xdr:row>
      <xdr:rowOff>152400</xdr:rowOff>
    </xdr:from>
    <xdr:to>
      <xdr:col>4</xdr:col>
      <xdr:colOff>438150</xdr:colOff>
      <xdr:row>28</xdr:row>
      <xdr:rowOff>9525</xdr:rowOff>
    </xdr:to>
    <xdr:sp>
      <xdr:nvSpPr>
        <xdr:cNvPr id="3" name="Rounded Rectangle 3"/>
        <xdr:cNvSpPr>
          <a:spLocks/>
        </xdr:cNvSpPr>
      </xdr:nvSpPr>
      <xdr:spPr>
        <a:xfrm>
          <a:off x="819150" y="4533900"/>
          <a:ext cx="2838450" cy="1000125"/>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Decision</a:t>
          </a:r>
          <a:r>
            <a:rPr lang="en-US" cap="none" sz="1000" b="1" i="0" u="none" baseline="0">
              <a:solidFill>
                <a:srgbClr val="000000"/>
              </a:solidFill>
            </a:rPr>
            <a:t> </a:t>
          </a:r>
          <a:r>
            <a:rPr lang="en-US" cap="none" sz="1000" b="1" i="0" u="none" baseline="0">
              <a:solidFill>
                <a:srgbClr val="000000"/>
              </a:solidFill>
            </a:rPr>
            <a:t>Variables</a:t>
          </a:r>
          <a:r>
            <a:rPr lang="en-US" cap="none" sz="1000" b="1" i="0" u="none" baseline="0">
              <a:solidFill>
                <a:srgbClr val="000000"/>
              </a:solidFill>
            </a:rPr>
            <a:t>
</a:t>
          </a:r>
          <a:r>
            <a:rPr lang="en-US" cap="none" sz="900" b="0" i="0" u="none" baseline="0">
              <a:solidFill>
                <a:srgbClr val="000000"/>
              </a:solidFill>
            </a:rPr>
            <a:t>The variables in this model are in cells H19:J21 (</a:t>
          </a:r>
          <a:r>
            <a:rPr lang="en-US" cap="none" sz="900" b="0" i="1" u="none" baseline="0">
              <a:solidFill>
                <a:srgbClr val="000000"/>
              </a:solidFill>
            </a:rPr>
            <a:t>Employees_hired</a:t>
          </a:r>
          <a:r>
            <a:rPr lang="en-US" cap="none" sz="900" b="0" i="0" u="none" baseline="0">
              <a:solidFill>
                <a:srgbClr val="000000"/>
              </a:solidFill>
            </a:rPr>
            <a:t>), H25:J27 (</a:t>
          </a:r>
          <a:r>
            <a:rPr lang="en-US" cap="none" sz="900" b="0" i="1" u="none" baseline="0">
              <a:solidFill>
                <a:srgbClr val="000000"/>
              </a:solidFill>
            </a:rPr>
            <a:t>Employees_laid_off</a:t>
          </a:r>
          <a:r>
            <a:rPr lang="en-US" cap="none" sz="900" b="0" i="0" u="none" baseline="0">
              <a:solidFill>
                <a:srgbClr val="000000"/>
              </a:solidFill>
            </a:rPr>
            <a:t>), and I31:J33 (</a:t>
          </a:r>
          <a:r>
            <a:rPr lang="en-US" cap="none" sz="900" b="0" i="1" u="none" baseline="0">
              <a:solidFill>
                <a:srgbClr val="000000"/>
              </a:solidFill>
            </a:rPr>
            <a:t>Trainees</a:t>
          </a:r>
          <a:r>
            <a:rPr lang="en-US" cap="none" sz="900" b="0" i="0" u="none" baseline="0">
              <a:solidFill>
                <a:srgbClr val="000000"/>
              </a:solidFill>
            </a:rPr>
            <a:t>) and are the number of people that are hired, laid off, and trained, respectivey. </a:t>
          </a:r>
        </a:p>
      </xdr:txBody>
    </xdr:sp>
    <xdr:clientData/>
  </xdr:twoCellAnchor>
  <xdr:oneCellAnchor>
    <xdr:from>
      <xdr:col>11</xdr:col>
      <xdr:colOff>228600</xdr:colOff>
      <xdr:row>4</xdr:row>
      <xdr:rowOff>0</xdr:rowOff>
    </xdr:from>
    <xdr:ext cx="180975" cy="352425"/>
    <xdr:sp fLocksText="0">
      <xdr:nvSpPr>
        <xdr:cNvPr id="4" name="TextBox 4"/>
        <xdr:cNvSpPr txBox="1">
          <a:spLocks noChangeArrowheads="1"/>
        </xdr:cNvSpPr>
      </xdr:nvSpPr>
      <xdr:spPr>
        <a:xfrm>
          <a:off x="8372475" y="762000"/>
          <a:ext cx="180975" cy="352425"/>
        </a:xfrm>
        <a:prstGeom prst="rect">
          <a:avLst/>
        </a:prstGeom>
        <a:noFill/>
        <a:ln w="9525" cmpd="sng">
          <a:noFill/>
        </a:ln>
      </xdr:spPr>
      <xdr:txBody>
        <a:bodyPr vertOverflow="clip" wrap="square" lIns="91440" tIns="91440" rIns="91440" bIns="91440">
          <a:spAutoFit/>
        </a:bodyPr>
        <a:p>
          <a:pPr algn="l">
            <a:defRPr/>
          </a:pPr>
          <a:r>
            <a:rPr lang="en-US" cap="none" u="none" baseline="0">
              <a:latin typeface="Helv"/>
              <a:ea typeface="Helv"/>
              <a:cs typeface="Helv"/>
            </a:rPr>
            <a:t/>
          </a:r>
        </a:p>
      </xdr:txBody>
    </xdr:sp>
    <xdr:clientData/>
  </xdr:oneCellAnchor>
  <xdr:twoCellAnchor>
    <xdr:from>
      <xdr:col>1</xdr:col>
      <xdr:colOff>533400</xdr:colOff>
      <xdr:row>15</xdr:row>
      <xdr:rowOff>180975</xdr:rowOff>
    </xdr:from>
    <xdr:to>
      <xdr:col>4</xdr:col>
      <xdr:colOff>428625</xdr:colOff>
      <xdr:row>20</xdr:row>
      <xdr:rowOff>142875</xdr:rowOff>
    </xdr:to>
    <xdr:sp>
      <xdr:nvSpPr>
        <xdr:cNvPr id="5" name="Rounded Rectangle 5"/>
        <xdr:cNvSpPr>
          <a:spLocks/>
        </xdr:cNvSpPr>
      </xdr:nvSpPr>
      <xdr:spPr>
        <a:xfrm flipH="1">
          <a:off x="809625" y="3228975"/>
          <a:ext cx="2838450" cy="914400"/>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Variable</a:t>
          </a:r>
          <a:r>
            <a:rPr lang="en-US" cap="none" sz="1000" b="1" i="0" u="none" baseline="0">
              <a:solidFill>
                <a:srgbClr val="000000"/>
              </a:solidFill>
            </a:rPr>
            <a:t> Bounds</a:t>
          </a:r>
          <a:r>
            <a:rPr lang="en-US" cap="none" sz="1000" b="1" i="0" u="none" baseline="0">
              <a:solidFill>
                <a:srgbClr val="000000"/>
              </a:solidFill>
            </a:rPr>
            <a:t>
</a:t>
          </a:r>
          <a:r>
            <a:rPr lang="en-US" cap="none" sz="900" b="0" i="0" u="none" baseline="0">
              <a:solidFill>
                <a:srgbClr val="000000"/>
              </a:solidFill>
            </a:rPr>
            <a:t>There are a number of bounds, including the</a:t>
          </a:r>
          <a:r>
            <a:rPr lang="en-US" cap="none" sz="900" b="0" i="0" u="none" baseline="0">
              <a:solidFill>
                <a:srgbClr val="000000"/>
              </a:solidFill>
            </a:rPr>
            <a:t> non-negativity constraints.  These bounds reflect the movement of employees from being hired untrained to becoming moderately trained or highly trained.  </a:t>
          </a:r>
        </a:p>
      </xdr:txBody>
    </xdr:sp>
    <xdr:clientData/>
  </xdr:twoCellAnchor>
  <xdr:twoCellAnchor>
    <xdr:from>
      <xdr:col>1</xdr:col>
      <xdr:colOff>0</xdr:colOff>
      <xdr:row>42</xdr:row>
      <xdr:rowOff>47625</xdr:rowOff>
    </xdr:from>
    <xdr:to>
      <xdr:col>13</xdr:col>
      <xdr:colOff>361950</xdr:colOff>
      <xdr:row>47</xdr:row>
      <xdr:rowOff>123825</xdr:rowOff>
    </xdr:to>
    <xdr:sp>
      <xdr:nvSpPr>
        <xdr:cNvPr id="6" name="Rounded Rectangle 6"/>
        <xdr:cNvSpPr>
          <a:spLocks/>
        </xdr:cNvSpPr>
      </xdr:nvSpPr>
      <xdr:spPr>
        <a:xfrm>
          <a:off x="276225" y="8239125"/>
          <a:ext cx="9696450" cy="847725"/>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 Notes
</a:t>
          </a:r>
          <a:r>
            <a:rPr lang="en-US" cap="none" sz="1000" b="0" i="0" u="none" baseline="0">
              <a:solidFill>
                <a:srgbClr val="000000"/>
              </a:solidFill>
            </a:rPr>
            <a:t>The model as presented here will find the method of organization that has the lowest cost.  It can involve large lay-offs.  It is even possible that there are alternate solutions that require fewer lay-offs!  To check this, you can add the constraint Total_cost = Solution, where Solution is the amount previously found by the Solver.  Then change the objective to minimize lay-offs.  This way you are sure to find the solution that is least expensive and involves the fewest layoffs.  If the number of lay-offs is still unacceptable, you could solve the original problem again and this time include a constraint like total_laid_off = 0 or 1000.  When this problem is solved you can use the sensitivity analysis report to see how much an extra lay off would cost.    </a:t>
          </a:r>
        </a:p>
      </xdr:txBody>
    </xdr:sp>
    <xdr:clientData/>
  </xdr:twoCellAnchor>
  <xdr:twoCellAnchor>
    <xdr:from>
      <xdr:col>10</xdr:col>
      <xdr:colOff>742950</xdr:colOff>
      <xdr:row>10</xdr:row>
      <xdr:rowOff>47625</xdr:rowOff>
    </xdr:from>
    <xdr:to>
      <xdr:col>13</xdr:col>
      <xdr:colOff>419100</xdr:colOff>
      <xdr:row>17</xdr:row>
      <xdr:rowOff>171450</xdr:rowOff>
    </xdr:to>
    <xdr:sp>
      <xdr:nvSpPr>
        <xdr:cNvPr id="7" name="Rounded Rectangle 7"/>
        <xdr:cNvSpPr>
          <a:spLocks/>
        </xdr:cNvSpPr>
      </xdr:nvSpPr>
      <xdr:spPr>
        <a:xfrm>
          <a:off x="7924800" y="2143125"/>
          <a:ext cx="2105025" cy="1457325"/>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a:t>
          </a:r>
          <a:r>
            <a:rPr lang="en-US" cap="none" sz="1000" b="1" i="0" u="none" baseline="0">
              <a:solidFill>
                <a:srgbClr val="000000"/>
              </a:solidFill>
            </a:rPr>
            <a:t> Building </a:t>
          </a:r>
          <a:r>
            <a:rPr lang="en-US" cap="none" sz="1000" b="1" i="0" u="none" baseline="0">
              <a:solidFill>
                <a:srgbClr val="000000"/>
              </a:solidFill>
            </a:rPr>
            <a:t>Tip:  Sensitivity</a:t>
          </a:r>
          <a:r>
            <a:rPr lang="en-US" cap="none" sz="1000" b="1" i="0" u="none" baseline="0">
              <a:solidFill>
                <a:srgbClr val="000000"/>
              </a:solidFill>
            </a:rPr>
            <a:t> Report
</a:t>
          </a:r>
          <a:r>
            <a:rPr lang="en-US" cap="none" sz="900" b="0" i="0" u="none" baseline="0">
              <a:solidFill>
                <a:srgbClr val="000000"/>
              </a:solidFill>
            </a:rPr>
            <a:t>A sensitivity report can be generated after solving this example model by going to </a:t>
          </a:r>
          <a:r>
            <a:rPr lang="en-US" cap="none" sz="900" b="1" i="0" u="none" baseline="0">
              <a:solidFill>
                <a:srgbClr val="000000"/>
              </a:solidFill>
            </a:rPr>
            <a:t>Reports</a:t>
          </a:r>
          <a:r>
            <a:rPr lang="en-US" cap="none" sz="900" b="0" i="0" u="none" baseline="0">
              <a:solidFill>
                <a:srgbClr val="000000"/>
              </a:solidFill>
            </a:rPr>
            <a:t>, </a:t>
          </a:r>
          <a:r>
            <a:rPr lang="en-US" cap="none" sz="900" b="1" i="0" u="none" baseline="0">
              <a:solidFill>
                <a:srgbClr val="000000"/>
              </a:solidFill>
            </a:rPr>
            <a:t>Optimization</a:t>
          </a:r>
          <a:r>
            <a:rPr lang="en-US" cap="none" sz="900" b="0" i="0" u="none" baseline="0">
              <a:solidFill>
                <a:srgbClr val="000000"/>
              </a:solidFill>
            </a:rPr>
            <a:t>, </a:t>
          </a:r>
          <a:r>
            <a:rPr lang="en-US" cap="none" sz="900" b="1" i="0" u="none" baseline="0">
              <a:solidFill>
                <a:srgbClr val="000000"/>
              </a:solidFill>
            </a:rPr>
            <a:t>Sensitivity</a:t>
          </a:r>
          <a:r>
            <a:rPr lang="en-US" cap="none" sz="900" b="0" i="0" u="none" baseline="0">
              <a:solidFill>
                <a:srgbClr val="000000"/>
              </a:solidFill>
            </a:rPr>
            <a:t>. This report contains reduced costs (shadow prices, dual values) for the binding variables and constraints.
</a:t>
          </a:r>
          <a:r>
            <a:rPr lang="en-US" cap="none" sz="900" b="0"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p>
      </xdr:txBody>
    </xdr:sp>
    <xdr:clientData/>
  </xdr:twoCellAnchor>
  <xdr:twoCellAnchor>
    <xdr:from>
      <xdr:col>4</xdr:col>
      <xdr:colOff>438150</xdr:colOff>
      <xdr:row>25</xdr:row>
      <xdr:rowOff>85725</xdr:rowOff>
    </xdr:from>
    <xdr:to>
      <xdr:col>6</xdr:col>
      <xdr:colOff>514350</xdr:colOff>
      <xdr:row>30</xdr:row>
      <xdr:rowOff>47625</xdr:rowOff>
    </xdr:to>
    <xdr:sp>
      <xdr:nvSpPr>
        <xdr:cNvPr id="8" name="Straight Arrow Connector 8"/>
        <xdr:cNvSpPr>
          <a:spLocks/>
        </xdr:cNvSpPr>
      </xdr:nvSpPr>
      <xdr:spPr>
        <a:xfrm>
          <a:off x="3657600" y="5038725"/>
          <a:ext cx="1143000" cy="914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438150</xdr:colOff>
      <xdr:row>25</xdr:row>
      <xdr:rowOff>85725</xdr:rowOff>
    </xdr:from>
    <xdr:to>
      <xdr:col>6</xdr:col>
      <xdr:colOff>76200</xdr:colOff>
      <xdr:row>25</xdr:row>
      <xdr:rowOff>85725</xdr:rowOff>
    </xdr:to>
    <xdr:sp>
      <xdr:nvSpPr>
        <xdr:cNvPr id="9" name="Straight Arrow Connector 9"/>
        <xdr:cNvSpPr>
          <a:spLocks/>
        </xdr:cNvSpPr>
      </xdr:nvSpPr>
      <xdr:spPr>
        <a:xfrm>
          <a:off x="3657600" y="5038725"/>
          <a:ext cx="7048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438150</xdr:colOff>
      <xdr:row>21</xdr:row>
      <xdr:rowOff>142875</xdr:rowOff>
    </xdr:from>
    <xdr:to>
      <xdr:col>6</xdr:col>
      <xdr:colOff>361950</xdr:colOff>
      <xdr:row>25</xdr:row>
      <xdr:rowOff>85725</xdr:rowOff>
    </xdr:to>
    <xdr:sp>
      <xdr:nvSpPr>
        <xdr:cNvPr id="10" name="Straight Arrow Connector 10"/>
        <xdr:cNvSpPr>
          <a:spLocks/>
        </xdr:cNvSpPr>
      </xdr:nvSpPr>
      <xdr:spPr>
        <a:xfrm flipV="1">
          <a:off x="3657600" y="4333875"/>
          <a:ext cx="990600"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352425</xdr:colOff>
      <xdr:row>39</xdr:row>
      <xdr:rowOff>38100</xdr:rowOff>
    </xdr:from>
    <xdr:to>
      <xdr:col>7</xdr:col>
      <xdr:colOff>200025</xdr:colOff>
      <xdr:row>39</xdr:row>
      <xdr:rowOff>76200</xdr:rowOff>
    </xdr:to>
    <xdr:sp>
      <xdr:nvSpPr>
        <xdr:cNvPr id="11" name="Straight Arrow Connector 11"/>
        <xdr:cNvSpPr>
          <a:spLocks/>
        </xdr:cNvSpPr>
      </xdr:nvSpPr>
      <xdr:spPr>
        <a:xfrm>
          <a:off x="3571875" y="7658100"/>
          <a:ext cx="1533525"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10</xdr:col>
      <xdr:colOff>828675</xdr:colOff>
      <xdr:row>23</xdr:row>
      <xdr:rowOff>95250</xdr:rowOff>
    </xdr:from>
    <xdr:to>
      <xdr:col>13</xdr:col>
      <xdr:colOff>504825</xdr:colOff>
      <xdr:row>29</xdr:row>
      <xdr:rowOff>142875</xdr:rowOff>
    </xdr:to>
    <xdr:sp>
      <xdr:nvSpPr>
        <xdr:cNvPr id="12" name="Rounded Rectangle 12"/>
        <xdr:cNvSpPr>
          <a:spLocks/>
        </xdr:cNvSpPr>
      </xdr:nvSpPr>
      <xdr:spPr>
        <a:xfrm flipH="1">
          <a:off x="8010525" y="4667250"/>
          <a:ext cx="2105025" cy="1190625"/>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Constraints
</a:t>
          </a:r>
          <a:r>
            <a:rPr lang="en-US" cap="none" sz="900" b="0" i="0" u="none" baseline="0">
              <a:solidFill>
                <a:srgbClr val="000000"/>
              </a:solidFill>
            </a:rPr>
            <a:t>The</a:t>
          </a:r>
          <a:r>
            <a:rPr lang="en-US" cap="none" sz="900" b="0" i="0" u="none" baseline="0">
              <a:solidFill>
                <a:srgbClr val="000000"/>
              </a:solidFill>
            </a:rPr>
            <a:t> constraint, </a:t>
          </a:r>
          <a:r>
            <a:rPr lang="en-US" cap="none" sz="900" b="0" i="1" u="none" baseline="0">
              <a:solidFill>
                <a:srgbClr val="000000"/>
              </a:solidFill>
            </a:rPr>
            <a:t>Num_employees (H14:J16) = Required_number_employees (H36:J38), </a:t>
          </a:r>
          <a:r>
            <a:rPr lang="en-US" cap="none" sz="900" b="0" i="0" u="none" baseline="0">
              <a:solidFill>
                <a:srgbClr val="000000"/>
              </a:solidFill>
            </a:rPr>
            <a:t>ensures that the number of employees employed equal the amount required.  </a:t>
          </a:r>
        </a:p>
      </xdr:txBody>
    </xdr:sp>
    <xdr:clientData/>
  </xdr:twoCellAnchor>
  <xdr:twoCellAnchor>
    <xdr:from>
      <xdr:col>10</xdr:col>
      <xdr:colOff>104775</xdr:colOff>
      <xdr:row>14</xdr:row>
      <xdr:rowOff>95250</xdr:rowOff>
    </xdr:from>
    <xdr:to>
      <xdr:col>12</xdr:col>
      <xdr:colOff>180975</xdr:colOff>
      <xdr:row>23</xdr:row>
      <xdr:rowOff>95250</xdr:rowOff>
    </xdr:to>
    <xdr:sp>
      <xdr:nvSpPr>
        <xdr:cNvPr id="13" name="Straight Arrow Connector 13"/>
        <xdr:cNvSpPr>
          <a:spLocks/>
        </xdr:cNvSpPr>
      </xdr:nvSpPr>
      <xdr:spPr>
        <a:xfrm flipH="1" flipV="1">
          <a:off x="7286625" y="2952750"/>
          <a:ext cx="1771650" cy="1714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10</xdr:col>
      <xdr:colOff>142875</xdr:colOff>
      <xdr:row>29</xdr:row>
      <xdr:rowOff>142875</xdr:rowOff>
    </xdr:from>
    <xdr:to>
      <xdr:col>12</xdr:col>
      <xdr:colOff>180975</xdr:colOff>
      <xdr:row>36</xdr:row>
      <xdr:rowOff>57150</xdr:rowOff>
    </xdr:to>
    <xdr:sp>
      <xdr:nvSpPr>
        <xdr:cNvPr id="14" name="Straight Arrow Connector 14"/>
        <xdr:cNvSpPr>
          <a:spLocks/>
        </xdr:cNvSpPr>
      </xdr:nvSpPr>
      <xdr:spPr>
        <a:xfrm flipH="1">
          <a:off x="7324725" y="5857875"/>
          <a:ext cx="1733550" cy="1247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76200</xdr:rowOff>
    </xdr:from>
    <xdr:to>
      <xdr:col>9</xdr:col>
      <xdr:colOff>390525</xdr:colOff>
      <xdr:row>6</xdr:row>
      <xdr:rowOff>66675</xdr:rowOff>
    </xdr:to>
    <xdr:sp>
      <xdr:nvSpPr>
        <xdr:cNvPr id="1" name="TextBox 1"/>
        <xdr:cNvSpPr>
          <a:spLocks/>
        </xdr:cNvSpPr>
      </xdr:nvSpPr>
      <xdr:spPr>
        <a:xfrm>
          <a:off x="409575" y="114300"/>
          <a:ext cx="8048625" cy="1095375"/>
        </a:xfrm>
        <a:prstGeom prst="roundRect">
          <a:avLst/>
        </a:prstGeom>
        <a:solidFill>
          <a:srgbClr val="EBF1DE"/>
        </a:solidFill>
        <a:ln w="12700" cmpd="sng">
          <a:solidFill>
            <a:srgbClr val="6F99BF"/>
          </a:solidFill>
          <a:headEnd type="none"/>
          <a:tailEnd type="none"/>
        </a:ln>
      </xdr:spPr>
      <xdr:txBody>
        <a:bodyPr vertOverflow="clip" wrap="square"/>
        <a:p>
          <a:pPr algn="l">
            <a:defRPr/>
          </a:pPr>
          <a:r>
            <a:rPr lang="en-US" cap="none" sz="1600" b="1" i="0" u="none" baseline="0">
              <a:solidFill>
                <a:srgbClr val="808080"/>
              </a:solidFill>
            </a:rPr>
            <a:t>Frontline Solvers</a:t>
          </a:r>
          <a:r>
            <a:rPr lang="en-US" cap="none" sz="1600" b="1" i="0" u="none" baseline="0">
              <a:solidFill>
                <a:srgbClr val="808080"/>
              </a:solidFill>
            </a:rPr>
            <a:t> </a:t>
          </a:r>
          <a:r>
            <a:rPr lang="en-US" cap="none" sz="1600" b="1" i="0" u="none" baseline="0">
              <a:solidFill>
                <a:srgbClr val="333399"/>
              </a:solidFill>
            </a:rPr>
            <a:t>Airline Crew Scheduling</a:t>
          </a:r>
          <a:r>
            <a:rPr lang="en-US" cap="none" sz="1600" b="1" i="0" u="none" baseline="0">
              <a:solidFill>
                <a:srgbClr val="333399"/>
              </a:solidFill>
            </a:rPr>
            <a:t>
</a:t>
          </a:r>
          <a:r>
            <a:rPr lang="en-US" cap="none" sz="1050" b="0" i="0" u="none" baseline="0">
              <a:solidFill>
                <a:srgbClr val="000000"/>
              </a:solidFill>
            </a:rPr>
            <a:t>A small airline maintains a schedule of two daily flights between Salt Lake City, Dallas,</a:t>
          </a:r>
          <a:r>
            <a:rPr lang="en-US" cap="none" sz="1050" b="0" i="0" u="none" baseline="0">
              <a:solidFill>
                <a:srgbClr val="000000"/>
              </a:solidFill>
            </a:rPr>
            <a:t> and Chicago.  A crew that leaves a city in the morning must return there at night but can return on another airline if needed.  his return flight would always be on a 8 pm flight. There are 6 airplanes in use.  When a crew is flying, the cost is $200 per hour.  When a crew is waiting or being flown back, the cost is $75 per hour. How should the company schedule the crews to minimize cost?    
</a:t>
          </a:r>
        </a:p>
      </xdr:txBody>
    </xdr:sp>
    <xdr:clientData/>
  </xdr:twoCellAnchor>
  <xdr:twoCellAnchor>
    <xdr:from>
      <xdr:col>7</xdr:col>
      <xdr:colOff>38100</xdr:colOff>
      <xdr:row>27</xdr:row>
      <xdr:rowOff>9525</xdr:rowOff>
    </xdr:from>
    <xdr:to>
      <xdr:col>9</xdr:col>
      <xdr:colOff>104775</xdr:colOff>
      <xdr:row>31</xdr:row>
      <xdr:rowOff>161925</xdr:rowOff>
    </xdr:to>
    <xdr:sp>
      <xdr:nvSpPr>
        <xdr:cNvPr id="2" name="Rounded Rectangle 2"/>
        <xdr:cNvSpPr>
          <a:spLocks/>
        </xdr:cNvSpPr>
      </xdr:nvSpPr>
      <xdr:spPr>
        <a:xfrm>
          <a:off x="5791200" y="5153025"/>
          <a:ext cx="2381250" cy="914400"/>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Objective Function
</a:t>
          </a:r>
          <a:r>
            <a:rPr lang="en-US" cap="none" sz="900" b="0" i="0" u="none" baseline="0">
              <a:solidFill>
                <a:srgbClr val="000000"/>
              </a:solidFill>
            </a:rPr>
            <a:t>The</a:t>
          </a:r>
          <a:r>
            <a:rPr lang="en-US" cap="none" sz="900" b="0" i="0" u="none" baseline="0">
              <a:solidFill>
                <a:srgbClr val="000000"/>
              </a:solidFill>
            </a:rPr>
            <a:t> objective of this model is to minimize the total cost. In the worksheet, the objective function is located in cell F29 and is defined as </a:t>
          </a:r>
          <a:r>
            <a:rPr lang="en-US" cap="none" sz="900" b="0" i="1" u="none" baseline="0">
              <a:solidFill>
                <a:srgbClr val="000000"/>
              </a:solidFill>
            </a:rPr>
            <a:t>Total_cost.</a:t>
          </a:r>
          <a:r>
            <a:rPr lang="en-US" cap="none" sz="200" b="0" i="1" u="none" baseline="0">
              <a:solidFill>
                <a:srgbClr val="000000"/>
              </a:solidFill>
            </a:rPr>
            <a:t>
</a:t>
          </a:r>
          <a:r>
            <a:rPr lang="en-US" cap="none" sz="900" b="0" i="1" u="none" baseline="0">
              <a:solidFill>
                <a:srgbClr val="000000"/>
              </a:solidFill>
            </a:rPr>
            <a:t>
</a:t>
          </a:r>
        </a:p>
      </xdr:txBody>
    </xdr:sp>
    <xdr:clientData/>
  </xdr:twoCellAnchor>
  <xdr:twoCellAnchor>
    <xdr:from>
      <xdr:col>1</xdr:col>
      <xdr:colOff>1285875</xdr:colOff>
      <xdr:row>6</xdr:row>
      <xdr:rowOff>180975</xdr:rowOff>
    </xdr:from>
    <xdr:to>
      <xdr:col>4</xdr:col>
      <xdr:colOff>571500</xdr:colOff>
      <xdr:row>11</xdr:row>
      <xdr:rowOff>142875</xdr:rowOff>
    </xdr:to>
    <xdr:sp>
      <xdr:nvSpPr>
        <xdr:cNvPr id="3" name="Rounded Rectangle 3"/>
        <xdr:cNvSpPr>
          <a:spLocks/>
        </xdr:cNvSpPr>
      </xdr:nvSpPr>
      <xdr:spPr>
        <a:xfrm>
          <a:off x="1790700" y="1323975"/>
          <a:ext cx="2743200" cy="914400"/>
        </a:xfrm>
        <a:prstGeom prst="roundRect">
          <a:avLst/>
        </a:prstGeom>
        <a:solidFill>
          <a:srgbClr val="D8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Decision</a:t>
          </a:r>
          <a:r>
            <a:rPr lang="en-US" cap="none" sz="1000" b="1" i="0" u="none" baseline="0">
              <a:solidFill>
                <a:srgbClr val="000000"/>
              </a:solidFill>
            </a:rPr>
            <a:t> </a:t>
          </a:r>
          <a:r>
            <a:rPr lang="en-US" cap="none" sz="1000" b="1" i="0" u="none" baseline="0">
              <a:solidFill>
                <a:srgbClr val="000000"/>
              </a:solidFill>
            </a:rPr>
            <a:t>Variables</a:t>
          </a:r>
          <a:r>
            <a:rPr lang="en-US" cap="none" sz="1000" b="1" i="0" u="none" baseline="0">
              <a:solidFill>
                <a:srgbClr val="000000"/>
              </a:solidFill>
            </a:rPr>
            <a:t>
</a:t>
          </a:r>
          <a:r>
            <a:rPr lang="en-US" cap="none" sz="900" b="0" i="0" u="none" baseline="0">
              <a:solidFill>
                <a:srgbClr val="000000"/>
              </a:solidFill>
            </a:rPr>
            <a:t>The variables in this model are in cells F15:F28 and have been given the defined name </a:t>
          </a:r>
          <a:r>
            <a:rPr lang="en-US" cap="none" sz="900" b="0" i="1" u="none" baseline="0">
              <a:solidFill>
                <a:srgbClr val="000000"/>
              </a:solidFill>
            </a:rPr>
            <a:t>Rotation_decisions</a:t>
          </a:r>
          <a:r>
            <a:rPr lang="en-US" cap="none" sz="900" b="0" i="0" u="none" baseline="0">
              <a:solidFill>
                <a:srgbClr val="000000"/>
              </a:solidFill>
            </a:rPr>
            <a:t>.  These are binary variables which represent crew rotations.  
</a:t>
          </a:r>
        </a:p>
      </xdr:txBody>
    </xdr:sp>
    <xdr:clientData/>
  </xdr:twoCellAnchor>
  <xdr:oneCellAnchor>
    <xdr:from>
      <xdr:col>11</xdr:col>
      <xdr:colOff>228600</xdr:colOff>
      <xdr:row>4</xdr:row>
      <xdr:rowOff>0</xdr:rowOff>
    </xdr:from>
    <xdr:ext cx="180975" cy="352425"/>
    <xdr:sp fLocksText="0">
      <xdr:nvSpPr>
        <xdr:cNvPr id="4" name="TextBox 4"/>
        <xdr:cNvSpPr txBox="1">
          <a:spLocks noChangeArrowheads="1"/>
        </xdr:cNvSpPr>
      </xdr:nvSpPr>
      <xdr:spPr>
        <a:xfrm>
          <a:off x="9648825" y="762000"/>
          <a:ext cx="180975" cy="352425"/>
        </a:xfrm>
        <a:prstGeom prst="rect">
          <a:avLst/>
        </a:prstGeom>
        <a:noFill/>
        <a:ln w="9525" cmpd="sng">
          <a:noFill/>
        </a:ln>
      </xdr:spPr>
      <xdr:txBody>
        <a:bodyPr vertOverflow="clip" wrap="square" lIns="91440" tIns="91440" rIns="91440" bIns="91440">
          <a:spAutoFit/>
        </a:bodyPr>
        <a:p>
          <a:pPr algn="l">
            <a:defRPr/>
          </a:pPr>
          <a:r>
            <a:rPr lang="en-US" cap="none" u="none" baseline="0">
              <a:latin typeface="Helv"/>
              <a:ea typeface="Helv"/>
              <a:cs typeface="Helv"/>
            </a:rPr>
            <a:t/>
          </a:r>
        </a:p>
      </xdr:txBody>
    </xdr:sp>
    <xdr:clientData/>
  </xdr:oneCellAnchor>
  <xdr:twoCellAnchor>
    <xdr:from>
      <xdr:col>5</xdr:col>
      <xdr:colOff>352425</xdr:colOff>
      <xdr:row>6</xdr:row>
      <xdr:rowOff>180975</xdr:rowOff>
    </xdr:from>
    <xdr:to>
      <xdr:col>8</xdr:col>
      <xdr:colOff>400050</xdr:colOff>
      <xdr:row>11</xdr:row>
      <xdr:rowOff>142875</xdr:rowOff>
    </xdr:to>
    <xdr:sp>
      <xdr:nvSpPr>
        <xdr:cNvPr id="5" name="Rounded Rectangle 5"/>
        <xdr:cNvSpPr>
          <a:spLocks/>
        </xdr:cNvSpPr>
      </xdr:nvSpPr>
      <xdr:spPr>
        <a:xfrm flipH="1">
          <a:off x="5048250" y="1323975"/>
          <a:ext cx="2743200" cy="914400"/>
        </a:xfrm>
        <a:prstGeom prst="roundRect">
          <a:avLst/>
        </a:prstGeom>
        <a:solidFill>
          <a:srgbClr val="D9E3F0"/>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Constraints
</a:t>
          </a:r>
          <a:r>
            <a:rPr lang="en-US" cap="none" sz="900" b="0" i="0" u="none" baseline="0">
              <a:solidFill>
                <a:srgbClr val="000000"/>
              </a:solidFill>
            </a:rPr>
            <a:t>The</a:t>
          </a:r>
          <a:r>
            <a:rPr lang="en-US" cap="none" sz="900" b="0" i="0" u="none" baseline="0">
              <a:solidFill>
                <a:srgbClr val="000000"/>
              </a:solidFill>
            </a:rPr>
            <a:t> constraint, </a:t>
          </a:r>
          <a:r>
            <a:rPr lang="en-US" cap="none" sz="900" b="0" i="1" u="none" baseline="0">
              <a:solidFill>
                <a:srgbClr val="000000"/>
              </a:solidFill>
            </a:rPr>
            <a:t>Crews_on_fight (I15:I26) = 1</a:t>
          </a:r>
          <a:r>
            <a:rPr lang="en-US" cap="none" sz="900" b="0" i="0" u="none" baseline="0">
              <a:solidFill>
                <a:srgbClr val="000000"/>
              </a:solidFill>
            </a:rPr>
            <a:t>, </a:t>
          </a:r>
          <a:r>
            <a:rPr lang="en-US" cap="none" sz="900" b="0" i="0" u="none" baseline="0">
              <a:solidFill>
                <a:srgbClr val="000000"/>
              </a:solidFill>
            </a:rPr>
            <a:t>ensures that only 1 crew is assigned per flight.  </a:t>
          </a:r>
          <a:r>
            <a:rPr lang="en-US" cap="none" sz="900" b="0" i="0" u="none" baseline="0">
              <a:solidFill>
                <a:srgbClr val="000000"/>
              </a:solidFill>
            </a:rPr>
            <a:t>
</a:t>
          </a:r>
        </a:p>
      </xdr:txBody>
    </xdr:sp>
    <xdr:clientData/>
  </xdr:twoCellAnchor>
  <xdr:twoCellAnchor>
    <xdr:from>
      <xdr:col>0</xdr:col>
      <xdr:colOff>228600</xdr:colOff>
      <xdr:row>33</xdr:row>
      <xdr:rowOff>161925</xdr:rowOff>
    </xdr:from>
    <xdr:to>
      <xdr:col>9</xdr:col>
      <xdr:colOff>209550</xdr:colOff>
      <xdr:row>37</xdr:row>
      <xdr:rowOff>0</xdr:rowOff>
    </xdr:to>
    <xdr:sp>
      <xdr:nvSpPr>
        <xdr:cNvPr id="6" name="Rounded Rectangle 6"/>
        <xdr:cNvSpPr>
          <a:spLocks/>
        </xdr:cNvSpPr>
      </xdr:nvSpPr>
      <xdr:spPr>
        <a:xfrm>
          <a:off x="228600" y="6448425"/>
          <a:ext cx="8048625" cy="542925"/>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 Notes
</a:t>
          </a:r>
          <a:r>
            <a:rPr lang="en-US" cap="none" sz="1000" b="0" i="0" u="none" baseline="0">
              <a:solidFill>
                <a:srgbClr val="000000"/>
              </a:solidFill>
            </a:rPr>
            <a:t>The User should confirm that the crew rotations chosen meet the required schedule. More sophisticated versions of this model are widely used in the airline industry, but the same approach can be used in scheduling truck drivers, boat crews, etc.     </a:t>
          </a:r>
        </a:p>
      </xdr:txBody>
    </xdr:sp>
    <xdr:clientData/>
  </xdr:twoCellAnchor>
  <xdr:twoCellAnchor>
    <xdr:from>
      <xdr:col>4</xdr:col>
      <xdr:colOff>504825</xdr:colOff>
      <xdr:row>11</xdr:row>
      <xdr:rowOff>123825</xdr:rowOff>
    </xdr:from>
    <xdr:to>
      <xdr:col>4</xdr:col>
      <xdr:colOff>685800</xdr:colOff>
      <xdr:row>13</xdr:row>
      <xdr:rowOff>47625</xdr:rowOff>
    </xdr:to>
    <xdr:sp>
      <xdr:nvSpPr>
        <xdr:cNvPr id="7" name="Straight Arrow Connector 7"/>
        <xdr:cNvSpPr>
          <a:spLocks/>
        </xdr:cNvSpPr>
      </xdr:nvSpPr>
      <xdr:spPr>
        <a:xfrm rot="16200000" flipH="1">
          <a:off x="4467225" y="2219325"/>
          <a:ext cx="180975"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1562100</xdr:colOff>
      <xdr:row>11</xdr:row>
      <xdr:rowOff>152400</xdr:rowOff>
    </xdr:from>
    <xdr:to>
      <xdr:col>8</xdr:col>
      <xdr:colOff>76200</xdr:colOff>
      <xdr:row>12</xdr:row>
      <xdr:rowOff>152400</xdr:rowOff>
    </xdr:to>
    <xdr:sp>
      <xdr:nvSpPr>
        <xdr:cNvPr id="8" name="Straight Arrow Connector 8"/>
        <xdr:cNvSpPr>
          <a:spLocks/>
        </xdr:cNvSpPr>
      </xdr:nvSpPr>
      <xdr:spPr>
        <a:xfrm rot="16200000" flipH="1">
          <a:off x="7315200" y="2247900"/>
          <a:ext cx="152400"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5</xdr:col>
      <xdr:colOff>619125</xdr:colOff>
      <xdr:row>29</xdr:row>
      <xdr:rowOff>114300</xdr:rowOff>
    </xdr:from>
    <xdr:to>
      <xdr:col>7</xdr:col>
      <xdr:colOff>47625</xdr:colOff>
      <xdr:row>31</xdr:row>
      <xdr:rowOff>19050</xdr:rowOff>
    </xdr:to>
    <xdr:sp>
      <xdr:nvSpPr>
        <xdr:cNvPr id="9" name="Straight Arrow Connector 9"/>
        <xdr:cNvSpPr>
          <a:spLocks/>
        </xdr:cNvSpPr>
      </xdr:nvSpPr>
      <xdr:spPr>
        <a:xfrm rot="10800000">
          <a:off x="5314950" y="5638800"/>
          <a:ext cx="485775"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0</xdr:col>
      <xdr:colOff>476250</xdr:colOff>
      <xdr:row>28</xdr:row>
      <xdr:rowOff>76200</xdr:rowOff>
    </xdr:from>
    <xdr:to>
      <xdr:col>2</xdr:col>
      <xdr:colOff>266700</xdr:colOff>
      <xdr:row>33</xdr:row>
      <xdr:rowOff>38100</xdr:rowOff>
    </xdr:to>
    <xdr:sp>
      <xdr:nvSpPr>
        <xdr:cNvPr id="10" name="Rounded Rectangle 10"/>
        <xdr:cNvSpPr>
          <a:spLocks/>
        </xdr:cNvSpPr>
      </xdr:nvSpPr>
      <xdr:spPr>
        <a:xfrm>
          <a:off x="476250" y="5410200"/>
          <a:ext cx="2743200" cy="914400"/>
        </a:xfrm>
        <a:prstGeom prst="roundRect">
          <a:avLst/>
        </a:prstGeom>
        <a:solidFill>
          <a:srgbClr val="EBF1DE"/>
        </a:solidFill>
        <a:ln w="12700" cmpd="sng">
          <a:solidFill>
            <a:srgbClr val="6F99BF"/>
          </a:solidFill>
          <a:headEnd type="none"/>
          <a:tailEnd type="none"/>
        </a:ln>
      </xdr:spPr>
      <xdr:txBody>
        <a:bodyPr vertOverflow="clip" wrap="square" lIns="9144" tIns="9144" rIns="9144" bIns="9144"/>
        <a:p>
          <a:pPr algn="l">
            <a:defRPr/>
          </a:pPr>
          <a:r>
            <a:rPr lang="en-US" cap="none" sz="1000" b="1" i="0" u="none" baseline="0">
              <a:solidFill>
                <a:srgbClr val="000000"/>
              </a:solidFill>
            </a:rPr>
            <a:t>Model</a:t>
          </a:r>
          <a:r>
            <a:rPr lang="en-US" cap="none" sz="1000" b="1" i="0" u="none" baseline="0">
              <a:solidFill>
                <a:srgbClr val="000000"/>
              </a:solidFill>
            </a:rPr>
            <a:t> Building </a:t>
          </a:r>
          <a:r>
            <a:rPr lang="en-US" cap="none" sz="1000" b="1" i="0" u="none" baseline="0">
              <a:solidFill>
                <a:srgbClr val="000000"/>
              </a:solidFill>
            </a:rPr>
            <a:t>Tip: </a:t>
          </a:r>
          <a:r>
            <a:rPr lang="en-US" cap="none" sz="1000" b="1" i="0" u="none" baseline="0">
              <a:solidFill>
                <a:srgbClr val="000000"/>
              </a:solidFill>
            </a:rPr>
            <a:t> Old Solver Dialog
</a:t>
          </a:r>
          <a:r>
            <a:rPr lang="en-US" cap="none" sz="900" b="0" i="0" u="none" baseline="0">
              <a:solidFill>
                <a:srgbClr val="000000"/>
              </a:solidFill>
            </a:rPr>
            <a:t>It is still possible to utilize the traditional Solver dialog for inputting a model, changing options, etc.  This dialog can be opened under </a:t>
          </a:r>
          <a:r>
            <a:rPr lang="en-US" cap="none" sz="900" b="1" i="0" u="none" baseline="0">
              <a:solidFill>
                <a:srgbClr val="000000"/>
              </a:solidFill>
            </a:rPr>
            <a:t>Add-ins</a:t>
          </a:r>
          <a:r>
            <a:rPr lang="en-US" cap="none" sz="900" b="0" i="0" u="none" baseline="0">
              <a:solidFill>
                <a:srgbClr val="000000"/>
              </a:solidFill>
            </a:rPr>
            <a:t>,</a:t>
          </a:r>
          <a:r>
            <a:rPr lang="en-US" cap="none" sz="900" b="1" i="0" u="none" baseline="0">
              <a:solidFill>
                <a:srgbClr val="000000"/>
              </a:solidFill>
            </a:rPr>
            <a:t> Premium Solver</a:t>
          </a:r>
          <a:r>
            <a:rPr lang="en-US" cap="none" sz="9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5:D21"/>
  <sheetViews>
    <sheetView showGridLines="0" tabSelected="1" zoomScalePageLayoutView="0" workbookViewId="0" topLeftCell="A1">
      <selection activeCell="Q12" sqref="Q12"/>
    </sheetView>
  </sheetViews>
  <sheetFormatPr defaultColWidth="9.33203125" defaultRowHeight="10.5"/>
  <cols>
    <col min="1" max="1" width="4.83203125" style="157" customWidth="1"/>
    <col min="2" max="2" width="39.33203125" style="157" customWidth="1"/>
    <col min="3" max="3" width="1.83203125" style="157" customWidth="1"/>
    <col min="4" max="4" width="124" style="157" customWidth="1"/>
    <col min="5" max="16384" width="9.33203125" style="157" customWidth="1"/>
  </cols>
  <sheetData>
    <row r="5" spans="2:4" s="159" customFormat="1" ht="16.5">
      <c r="B5" s="161" t="s">
        <v>103</v>
      </c>
      <c r="D5" s="161" t="s">
        <v>104</v>
      </c>
    </row>
    <row r="7" spans="2:4" ht="15">
      <c r="B7" s="156" t="s">
        <v>131</v>
      </c>
      <c r="D7" s="157" t="s">
        <v>139</v>
      </c>
    </row>
    <row r="8" spans="2:4" ht="15">
      <c r="B8" s="156" t="s">
        <v>132</v>
      </c>
      <c r="D8" s="157" t="s">
        <v>134</v>
      </c>
    </row>
    <row r="9" spans="2:4" ht="15">
      <c r="B9" s="156" t="s">
        <v>133</v>
      </c>
      <c r="D9" s="157" t="s">
        <v>136</v>
      </c>
    </row>
    <row r="10" ht="15">
      <c r="B10" s="158"/>
    </row>
    <row r="11" spans="2:4" ht="15">
      <c r="B11" s="156" t="s">
        <v>105</v>
      </c>
      <c r="D11" s="157" t="s">
        <v>135</v>
      </c>
    </row>
    <row r="12" spans="2:4" ht="15">
      <c r="B12" s="156" t="s">
        <v>138</v>
      </c>
      <c r="D12" s="157" t="s">
        <v>129</v>
      </c>
    </row>
    <row r="15" ht="18">
      <c r="B15" s="160" t="s">
        <v>130</v>
      </c>
    </row>
    <row r="17" ht="16.5">
      <c r="B17" s="159" t="s">
        <v>140</v>
      </c>
    </row>
    <row r="21" ht="16.5">
      <c r="B21" s="159" t="s">
        <v>137</v>
      </c>
    </row>
  </sheetData>
  <sheetProtection/>
  <hyperlinks>
    <hyperlink ref="B7" location="'Scheduling — 1 Stage'!A1" display="Amusement Park -- One Stage"/>
    <hyperlink ref="B8" location="'Scheduling — 2 Stage'!A1" display="Amusement Park -- Two Stage"/>
    <hyperlink ref="B9" location="'Scheduling Plus Seniority'!A1" display="Amusement Park -- Two Stage w/Seniority"/>
    <hyperlink ref="B11" location="'Reorganizing Labor Force'!A1" display="Reorganizing Labor Force"/>
    <hyperlink ref="B12" location="'Airline Crew Scheduling'!A1" display="Airline Crew  Scheduling"/>
  </hyperlinks>
  <printOptions/>
  <pageMargins left="0.25" right="0.25" top="0.75" bottom="0.75" header="0.3" footer="0.3"/>
  <pageSetup fitToHeight="1"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2:AA59"/>
  <sheetViews>
    <sheetView showGridLines="0" zoomScale="85" zoomScaleNormal="85" zoomScalePageLayoutView="0" workbookViewId="0" topLeftCell="A1">
      <selection activeCell="R28" sqref="R28"/>
    </sheetView>
  </sheetViews>
  <sheetFormatPr defaultColWidth="8.83203125" defaultRowHeight="10.5"/>
  <cols>
    <col min="1" max="1" width="5.83203125" style="1" customWidth="1"/>
    <col min="2" max="2" width="11" style="2" customWidth="1"/>
    <col min="3" max="3" width="23.16015625" style="2" customWidth="1"/>
    <col min="4" max="4" width="13.83203125" style="2" customWidth="1"/>
    <col min="5" max="5" width="5.83203125" style="2" customWidth="1"/>
    <col min="6" max="8" width="10.83203125" style="2" customWidth="1"/>
    <col min="9" max="12" width="10.83203125" style="1" customWidth="1"/>
    <col min="13" max="13" width="4.16015625" style="1" customWidth="1"/>
    <col min="14" max="14" width="15.16015625" style="1" bestFit="1" customWidth="1"/>
    <col min="15" max="15" width="9.5" style="1" customWidth="1"/>
    <col min="16" max="27" width="5.83203125" style="1" customWidth="1"/>
    <col min="28" max="16384" width="8.83203125" style="1" customWidth="1"/>
  </cols>
  <sheetData>
    <row r="2" ht="15">
      <c r="B2" s="10"/>
    </row>
    <row r="3" spans="2:8" ht="15">
      <c r="B3" s="1"/>
      <c r="C3" s="1"/>
      <c r="D3" s="1"/>
      <c r="E3" s="1"/>
      <c r="F3" s="1"/>
      <c r="G3" s="1"/>
      <c r="H3" s="1"/>
    </row>
    <row r="4" spans="2:8" ht="15">
      <c r="B4" s="1"/>
      <c r="C4" s="1"/>
      <c r="D4" s="1"/>
      <c r="E4" s="1"/>
      <c r="F4" s="1"/>
      <c r="G4" s="1"/>
      <c r="H4" s="1"/>
    </row>
    <row r="5" spans="2:8" ht="15" customHeight="1">
      <c r="B5" s="1"/>
      <c r="C5" s="1"/>
      <c r="D5" s="1"/>
      <c r="E5" s="1"/>
      <c r="F5" s="1"/>
      <c r="G5" s="1"/>
      <c r="H5" s="1"/>
    </row>
    <row r="6" spans="2:7" ht="15" customHeight="1">
      <c r="B6" s="24"/>
      <c r="C6" s="24"/>
      <c r="D6" s="24"/>
      <c r="E6" s="24"/>
      <c r="F6" s="24"/>
      <c r="G6" s="24"/>
    </row>
    <row r="7" spans="2:7" ht="15" customHeight="1">
      <c r="B7" s="24"/>
      <c r="C7" s="24"/>
      <c r="D7" s="24"/>
      <c r="E7" s="24"/>
      <c r="F7" s="24"/>
      <c r="G7" s="24"/>
    </row>
    <row r="8" spans="2:7" ht="15" customHeight="1">
      <c r="B8" s="24"/>
      <c r="C8" s="24"/>
      <c r="D8" s="24"/>
      <c r="E8" s="24"/>
      <c r="F8" s="24"/>
      <c r="G8" s="24"/>
    </row>
    <row r="9" spans="1:7" ht="15" customHeight="1">
      <c r="A9" s="93"/>
      <c r="B9" s="24"/>
      <c r="C9" s="24"/>
      <c r="D9" s="24"/>
      <c r="E9" s="24"/>
      <c r="F9" s="24"/>
      <c r="G9" s="24"/>
    </row>
    <row r="10" spans="1:7" ht="15" customHeight="1">
      <c r="A10" s="93"/>
      <c r="B10" s="24"/>
      <c r="C10" s="24"/>
      <c r="D10" s="24"/>
      <c r="E10" s="24"/>
      <c r="F10" s="24"/>
      <c r="G10" s="24"/>
    </row>
    <row r="11" spans="1:7" ht="15" customHeight="1">
      <c r="A11" s="93"/>
      <c r="B11" s="24"/>
      <c r="C11" s="24"/>
      <c r="D11" s="24"/>
      <c r="E11" s="24"/>
      <c r="F11" s="24"/>
      <c r="G11" s="24"/>
    </row>
    <row r="12" spans="1:7" ht="15" customHeight="1">
      <c r="A12" s="93"/>
      <c r="B12" s="24"/>
      <c r="C12" s="24"/>
      <c r="D12" s="24"/>
      <c r="E12" s="24"/>
      <c r="F12" s="24"/>
      <c r="G12" s="24"/>
    </row>
    <row r="13" spans="1:7" ht="15" customHeight="1">
      <c r="A13" s="93"/>
      <c r="D13" s="24" t="s">
        <v>16</v>
      </c>
      <c r="F13" s="25"/>
      <c r="G13" s="25"/>
    </row>
    <row r="14" spans="1:27" ht="15" customHeight="1" thickBot="1">
      <c r="A14" s="162" t="s">
        <v>59</v>
      </c>
      <c r="B14" s="95" t="s">
        <v>0</v>
      </c>
      <c r="C14" s="95" t="s">
        <v>8</v>
      </c>
      <c r="D14" s="95" t="s">
        <v>56</v>
      </c>
      <c r="E14" s="24"/>
      <c r="F14" s="94" t="s">
        <v>17</v>
      </c>
      <c r="G14" s="94" t="s">
        <v>18</v>
      </c>
      <c r="H14" s="95" t="s">
        <v>19</v>
      </c>
      <c r="I14" s="95" t="s">
        <v>20</v>
      </c>
      <c r="J14" s="95" t="s">
        <v>21</v>
      </c>
      <c r="K14" s="95" t="s">
        <v>22</v>
      </c>
      <c r="L14" s="95" t="s">
        <v>23</v>
      </c>
      <c r="M14" s="21"/>
      <c r="N14" s="95" t="s">
        <v>24</v>
      </c>
      <c r="O14" s="2"/>
      <c r="P14" s="21"/>
      <c r="Q14" s="21"/>
      <c r="R14" s="21"/>
      <c r="S14" s="21"/>
      <c r="T14" s="21"/>
      <c r="U14" s="21"/>
      <c r="V14" s="21"/>
      <c r="W14" s="21"/>
      <c r="X14" s="21"/>
      <c r="Y14" s="21"/>
      <c r="Z14" s="21"/>
      <c r="AA14" s="21"/>
    </row>
    <row r="15" spans="1:25" ht="15" customHeight="1">
      <c r="A15" s="162"/>
      <c r="B15" s="7" t="s">
        <v>1</v>
      </c>
      <c r="C15" s="16" t="s">
        <v>9</v>
      </c>
      <c r="D15" s="84">
        <v>0</v>
      </c>
      <c r="E15" s="24"/>
      <c r="F15" s="7">
        <v>0</v>
      </c>
      <c r="G15" s="18">
        <v>0</v>
      </c>
      <c r="H15" s="18">
        <v>1</v>
      </c>
      <c r="I15" s="18">
        <v>1</v>
      </c>
      <c r="J15" s="30">
        <v>1</v>
      </c>
      <c r="K15" s="30">
        <v>1</v>
      </c>
      <c r="L15" s="30">
        <v>1</v>
      </c>
      <c r="M15" s="22"/>
      <c r="N15" s="83">
        <v>40</v>
      </c>
      <c r="O15" s="4"/>
      <c r="P15" s="22"/>
      <c r="Q15" s="22"/>
      <c r="R15" s="22"/>
      <c r="S15" s="22"/>
      <c r="T15" s="22"/>
      <c r="U15" s="22"/>
      <c r="V15" s="22"/>
      <c r="W15" s="22"/>
      <c r="X15" s="22"/>
      <c r="Y15" s="22"/>
    </row>
    <row r="16" spans="1:25" ht="15" customHeight="1">
      <c r="A16" s="162"/>
      <c r="B16" s="7" t="s">
        <v>2</v>
      </c>
      <c r="C16" s="16" t="s">
        <v>10</v>
      </c>
      <c r="D16" s="85">
        <v>0</v>
      </c>
      <c r="E16" s="24"/>
      <c r="F16" s="7">
        <v>1</v>
      </c>
      <c r="G16" s="18">
        <v>0</v>
      </c>
      <c r="H16" s="18">
        <v>0</v>
      </c>
      <c r="I16" s="30">
        <v>1</v>
      </c>
      <c r="J16" s="30">
        <v>1</v>
      </c>
      <c r="K16" s="30">
        <v>1</v>
      </c>
      <c r="L16" s="30">
        <v>1</v>
      </c>
      <c r="M16" s="22"/>
      <c r="O16" s="4"/>
      <c r="P16" s="22"/>
      <c r="Q16" s="22"/>
      <c r="R16" s="22"/>
      <c r="S16" s="22"/>
      <c r="T16" s="22"/>
      <c r="U16" s="22"/>
      <c r="V16" s="22"/>
      <c r="W16" s="22"/>
      <c r="X16" s="22"/>
      <c r="Y16" s="22"/>
    </row>
    <row r="17" spans="1:25" ht="15" customHeight="1">
      <c r="A17" s="162"/>
      <c r="B17" s="7" t="s">
        <v>3</v>
      </c>
      <c r="C17" s="16" t="s">
        <v>11</v>
      </c>
      <c r="D17" s="85">
        <v>0</v>
      </c>
      <c r="E17" s="24"/>
      <c r="F17" s="7">
        <v>1</v>
      </c>
      <c r="G17" s="18">
        <v>1</v>
      </c>
      <c r="H17" s="18">
        <v>0</v>
      </c>
      <c r="I17" s="30">
        <v>0</v>
      </c>
      <c r="J17" s="30">
        <v>1</v>
      </c>
      <c r="K17" s="30">
        <v>1</v>
      </c>
      <c r="L17" s="30">
        <v>1</v>
      </c>
      <c r="M17" s="22"/>
      <c r="N17" s="7"/>
      <c r="O17" s="4"/>
      <c r="P17" s="22"/>
      <c r="Q17" s="22"/>
      <c r="R17" s="22"/>
      <c r="S17" s="22"/>
      <c r="T17" s="22"/>
      <c r="U17" s="22"/>
      <c r="V17" s="22"/>
      <c r="W17" s="22"/>
      <c r="X17" s="22"/>
      <c r="Y17" s="22"/>
    </row>
    <row r="18" spans="1:25" ht="15" customHeight="1">
      <c r="A18" s="162"/>
      <c r="B18" s="7" t="s">
        <v>4</v>
      </c>
      <c r="C18" s="16" t="s">
        <v>12</v>
      </c>
      <c r="D18" s="85">
        <v>0</v>
      </c>
      <c r="E18" s="24"/>
      <c r="F18" s="7">
        <v>1</v>
      </c>
      <c r="G18" s="18">
        <v>1</v>
      </c>
      <c r="H18" s="18">
        <v>1</v>
      </c>
      <c r="I18" s="30">
        <v>0</v>
      </c>
      <c r="J18" s="30">
        <v>0</v>
      </c>
      <c r="K18" s="30">
        <v>1</v>
      </c>
      <c r="L18" s="30">
        <v>1</v>
      </c>
      <c r="M18" s="22"/>
      <c r="N18" s="7"/>
      <c r="O18" s="4"/>
      <c r="P18" s="22"/>
      <c r="Q18" s="22"/>
      <c r="R18" s="22"/>
      <c r="S18" s="22"/>
      <c r="T18" s="22"/>
      <c r="U18" s="22"/>
      <c r="V18" s="22"/>
      <c r="W18" s="22"/>
      <c r="X18" s="22"/>
      <c r="Y18" s="22"/>
    </row>
    <row r="19" spans="1:25" ht="15" customHeight="1">
      <c r="A19" s="162"/>
      <c r="B19" s="7" t="s">
        <v>5</v>
      </c>
      <c r="C19" s="16" t="s">
        <v>13</v>
      </c>
      <c r="D19" s="85">
        <v>0</v>
      </c>
      <c r="E19" s="24"/>
      <c r="F19" s="7">
        <v>1</v>
      </c>
      <c r="G19" s="18">
        <v>1</v>
      </c>
      <c r="H19" s="18">
        <v>1</v>
      </c>
      <c r="I19" s="30">
        <v>1</v>
      </c>
      <c r="J19" s="30">
        <v>0</v>
      </c>
      <c r="K19" s="30">
        <v>0</v>
      </c>
      <c r="L19" s="30">
        <v>1</v>
      </c>
      <c r="M19" s="22"/>
      <c r="N19" s="11"/>
      <c r="O19" s="4"/>
      <c r="P19" s="22"/>
      <c r="Q19" s="22"/>
      <c r="R19" s="22"/>
      <c r="S19" s="22"/>
      <c r="T19" s="22"/>
      <c r="U19" s="22"/>
      <c r="V19" s="22"/>
      <c r="W19" s="22"/>
      <c r="X19" s="22"/>
      <c r="Y19" s="22"/>
    </row>
    <row r="20" spans="1:25" ht="15" customHeight="1">
      <c r="A20" s="162"/>
      <c r="B20" s="7" t="s">
        <v>6</v>
      </c>
      <c r="C20" s="16" t="s">
        <v>14</v>
      </c>
      <c r="D20" s="85">
        <v>0</v>
      </c>
      <c r="E20" s="24"/>
      <c r="F20" s="7">
        <v>1</v>
      </c>
      <c r="G20" s="18">
        <v>1</v>
      </c>
      <c r="H20" s="18">
        <v>1</v>
      </c>
      <c r="I20" s="30">
        <v>1</v>
      </c>
      <c r="J20" s="30">
        <v>1</v>
      </c>
      <c r="K20" s="30">
        <v>0</v>
      </c>
      <c r="L20" s="30">
        <v>0</v>
      </c>
      <c r="M20" s="22"/>
      <c r="O20" s="4"/>
      <c r="P20" s="22"/>
      <c r="Q20" s="22"/>
      <c r="R20" s="22"/>
      <c r="S20" s="22"/>
      <c r="T20" s="22"/>
      <c r="U20" s="22"/>
      <c r="V20" s="22"/>
      <c r="W20" s="22"/>
      <c r="X20" s="22"/>
      <c r="Y20" s="22"/>
    </row>
    <row r="21" spans="1:25" ht="15" customHeight="1" thickBot="1">
      <c r="A21" s="162"/>
      <c r="B21" s="29" t="s">
        <v>7</v>
      </c>
      <c r="C21" s="28" t="s">
        <v>15</v>
      </c>
      <c r="D21" s="88">
        <v>0</v>
      </c>
      <c r="E21" s="74"/>
      <c r="F21" s="22">
        <v>0</v>
      </c>
      <c r="G21" s="30">
        <v>1</v>
      </c>
      <c r="H21" s="30">
        <v>1</v>
      </c>
      <c r="I21" s="30">
        <v>1</v>
      </c>
      <c r="J21" s="30">
        <v>1</v>
      </c>
      <c r="K21" s="30">
        <v>1</v>
      </c>
      <c r="L21" s="30">
        <v>0</v>
      </c>
      <c r="M21" s="22"/>
      <c r="N21" s="2"/>
      <c r="O21" s="4"/>
      <c r="P21" s="22"/>
      <c r="Q21" s="22"/>
      <c r="R21" s="22"/>
      <c r="S21" s="22"/>
      <c r="T21" s="22"/>
      <c r="U21" s="22"/>
      <c r="V21" s="22"/>
      <c r="W21" s="22"/>
      <c r="X21" s="22"/>
      <c r="Y21" s="22"/>
    </row>
    <row r="22" spans="1:25" ht="15" customHeight="1">
      <c r="A22" s="162"/>
      <c r="B22" s="29"/>
      <c r="C22" s="129" t="s">
        <v>107</v>
      </c>
      <c r="D22" s="75">
        <f>SUM(D15:D21)</f>
        <v>0</v>
      </c>
      <c r="E22" s="74"/>
      <c r="F22" s="22"/>
      <c r="G22" s="30"/>
      <c r="H22" s="30"/>
      <c r="I22" s="30"/>
      <c r="J22" s="30"/>
      <c r="K22" s="30"/>
      <c r="L22" s="30"/>
      <c r="M22" s="22"/>
      <c r="N22" s="2"/>
      <c r="O22" s="4"/>
      <c r="P22" s="22"/>
      <c r="Q22" s="22"/>
      <c r="R22" s="22"/>
      <c r="S22" s="22"/>
      <c r="T22" s="22"/>
      <c r="U22" s="22"/>
      <c r="V22" s="22"/>
      <c r="W22" s="22"/>
      <c r="X22" s="22"/>
      <c r="Y22" s="22"/>
    </row>
    <row r="23" spans="1:25" ht="15" customHeight="1" thickBot="1">
      <c r="A23" s="162"/>
      <c r="B23" s="29"/>
      <c r="C23" s="28"/>
      <c r="D23" s="75"/>
      <c r="E23" s="74"/>
      <c r="F23" s="22"/>
      <c r="G23" s="30"/>
      <c r="H23" s="30"/>
      <c r="I23" s="30"/>
      <c r="J23" s="30"/>
      <c r="K23" s="30"/>
      <c r="L23" s="30"/>
      <c r="M23" s="22"/>
      <c r="N23" s="2"/>
      <c r="O23" s="4"/>
      <c r="P23" s="22"/>
      <c r="Q23" s="22"/>
      <c r="R23" s="22"/>
      <c r="S23" s="22"/>
      <c r="T23" s="22"/>
      <c r="U23" s="22"/>
      <c r="V23" s="22"/>
      <c r="W23" s="22"/>
      <c r="X23" s="22"/>
      <c r="Y23" s="22"/>
    </row>
    <row r="24" spans="1:25" ht="15" customHeight="1" thickBot="1">
      <c r="A24" s="162"/>
      <c r="B24" s="4"/>
      <c r="C24" s="23"/>
      <c r="D24" s="3" t="s">
        <v>53</v>
      </c>
      <c r="E24" s="75"/>
      <c r="F24" s="76">
        <f aca="true" t="shared" si="0" ref="F24:L24">SUMPRODUCT(Employees_per_schedule,F15:F21)</f>
        <v>0</v>
      </c>
      <c r="G24" s="77">
        <f t="shared" si="0"/>
        <v>0</v>
      </c>
      <c r="H24" s="77">
        <f t="shared" si="0"/>
        <v>0</v>
      </c>
      <c r="I24" s="77">
        <f t="shared" si="0"/>
        <v>0</v>
      </c>
      <c r="J24" s="77">
        <f t="shared" si="0"/>
        <v>0</v>
      </c>
      <c r="K24" s="77">
        <f t="shared" si="0"/>
        <v>0</v>
      </c>
      <c r="L24" s="78">
        <f t="shared" si="0"/>
        <v>0</v>
      </c>
      <c r="M24" s="32"/>
      <c r="O24" s="4"/>
      <c r="P24" s="22"/>
      <c r="Q24" s="22"/>
      <c r="R24" s="22"/>
      <c r="S24" s="22"/>
      <c r="T24" s="22"/>
      <c r="U24" s="22"/>
      <c r="V24" s="22"/>
      <c r="W24" s="22"/>
      <c r="X24" s="22"/>
      <c r="Y24" s="22"/>
    </row>
    <row r="25" spans="1:25" ht="15" customHeight="1" thickBot="1">
      <c r="A25" s="162"/>
      <c r="D25" s="3" t="s">
        <v>52</v>
      </c>
      <c r="E25" s="7"/>
      <c r="F25" s="79">
        <v>22</v>
      </c>
      <c r="G25" s="80">
        <v>17</v>
      </c>
      <c r="H25" s="81">
        <v>13</v>
      </c>
      <c r="I25" s="81">
        <v>14</v>
      </c>
      <c r="J25" s="81">
        <v>15</v>
      </c>
      <c r="K25" s="81">
        <v>18</v>
      </c>
      <c r="L25" s="82">
        <v>24</v>
      </c>
      <c r="M25" s="22"/>
      <c r="O25" s="4"/>
      <c r="P25" s="22"/>
      <c r="Q25" s="22"/>
      <c r="R25" s="22"/>
      <c r="S25" s="22"/>
      <c r="T25" s="22"/>
      <c r="U25" s="22"/>
      <c r="V25" s="22"/>
      <c r="W25" s="22"/>
      <c r="X25" s="22"/>
      <c r="Y25" s="22"/>
    </row>
    <row r="26" spans="1:25" ht="15" customHeight="1" thickBot="1">
      <c r="A26" s="162"/>
      <c r="D26" s="7"/>
      <c r="E26" s="7"/>
      <c r="F26" s="7"/>
      <c r="G26" s="7"/>
      <c r="H26" s="22"/>
      <c r="I26" s="22"/>
      <c r="J26" s="22"/>
      <c r="K26" s="22"/>
      <c r="L26" s="22"/>
      <c r="M26" s="22"/>
      <c r="O26" s="4"/>
      <c r="P26" s="22"/>
      <c r="Q26" s="22"/>
      <c r="R26" s="22"/>
      <c r="S26" s="22"/>
      <c r="T26" s="22"/>
      <c r="U26" s="22"/>
      <c r="V26" s="22"/>
      <c r="W26" s="22"/>
      <c r="X26" s="22"/>
      <c r="Y26" s="22"/>
    </row>
    <row r="27" spans="1:25" ht="15" customHeight="1" thickBot="1">
      <c r="A27" s="162"/>
      <c r="C27" s="25" t="s">
        <v>58</v>
      </c>
      <c r="D27" s="86">
        <f>D22*N15*5</f>
        <v>0</v>
      </c>
      <c r="E27" s="33"/>
      <c r="H27" s="22"/>
      <c r="I27" s="22"/>
      <c r="J27" s="22"/>
      <c r="K27" s="22"/>
      <c r="L27" s="22"/>
      <c r="M27" s="22"/>
      <c r="N27" s="27"/>
      <c r="O27" s="4"/>
      <c r="P27" s="22"/>
      <c r="Q27" s="22"/>
      <c r="R27" s="22"/>
      <c r="S27" s="22"/>
      <c r="T27" s="22"/>
      <c r="U27" s="22"/>
      <c r="V27" s="22"/>
      <c r="W27" s="22"/>
      <c r="X27" s="22"/>
      <c r="Y27" s="22"/>
    </row>
    <row r="28" spans="8:25" ht="15" customHeight="1">
      <c r="H28" s="22"/>
      <c r="I28" s="22"/>
      <c r="J28" s="22"/>
      <c r="K28" s="22"/>
      <c r="L28" s="22"/>
      <c r="M28" s="22"/>
      <c r="O28" s="4"/>
      <c r="P28" s="22"/>
      <c r="Q28" s="22"/>
      <c r="R28" s="22"/>
      <c r="S28" s="22"/>
      <c r="T28" s="22"/>
      <c r="U28" s="22"/>
      <c r="V28" s="22"/>
      <c r="W28" s="22"/>
      <c r="X28" s="22"/>
      <c r="Y28" s="22"/>
    </row>
    <row r="29" spans="2:25" ht="15" customHeight="1">
      <c r="B29" s="4"/>
      <c r="C29" s="22"/>
      <c r="D29" s="22"/>
      <c r="E29" s="22"/>
      <c r="F29" s="22"/>
      <c r="G29" s="22"/>
      <c r="H29" s="22"/>
      <c r="I29" s="22"/>
      <c r="J29" s="22"/>
      <c r="K29" s="22"/>
      <c r="L29" s="22"/>
      <c r="M29" s="22"/>
      <c r="O29" s="4"/>
      <c r="P29" s="22"/>
      <c r="Q29" s="22"/>
      <c r="R29" s="22"/>
      <c r="S29" s="22"/>
      <c r="T29" s="22"/>
      <c r="U29" s="22"/>
      <c r="V29" s="22"/>
      <c r="W29" s="22"/>
      <c r="X29" s="22"/>
      <c r="Y29" s="22"/>
    </row>
    <row r="30" spans="2:25" ht="15" customHeight="1">
      <c r="B30" s="4"/>
      <c r="C30" s="22"/>
      <c r="D30" s="22"/>
      <c r="E30" s="22"/>
      <c r="F30" s="22"/>
      <c r="G30" s="22"/>
      <c r="H30" s="22"/>
      <c r="I30" s="22"/>
      <c r="J30" s="22"/>
      <c r="K30" s="22"/>
      <c r="L30" s="22"/>
      <c r="M30" s="22"/>
      <c r="O30" s="4"/>
      <c r="P30" s="22"/>
      <c r="Q30" s="22"/>
      <c r="R30" s="22"/>
      <c r="S30" s="22"/>
      <c r="T30" s="22"/>
      <c r="U30" s="22"/>
      <c r="V30" s="22"/>
      <c r="W30" s="22"/>
      <c r="X30" s="22"/>
      <c r="Y30" s="22"/>
    </row>
    <row r="31" spans="2:25" ht="15" customHeight="1">
      <c r="B31" s="4"/>
      <c r="C31" s="22"/>
      <c r="D31" s="22"/>
      <c r="E31" s="22"/>
      <c r="F31" s="22"/>
      <c r="G31" s="22"/>
      <c r="H31" s="22"/>
      <c r="I31" s="22"/>
      <c r="J31" s="22"/>
      <c r="K31" s="22"/>
      <c r="L31" s="22"/>
      <c r="M31" s="22"/>
      <c r="O31" s="4"/>
      <c r="P31" s="22"/>
      <c r="Q31" s="22"/>
      <c r="R31" s="22"/>
      <c r="S31" s="22"/>
      <c r="T31" s="22"/>
      <c r="U31" s="22"/>
      <c r="V31" s="22"/>
      <c r="W31" s="22"/>
      <c r="X31" s="22"/>
      <c r="Y31" s="22"/>
    </row>
    <row r="32" spans="2:27" ht="15" customHeight="1">
      <c r="B32" s="16"/>
      <c r="C32" s="18"/>
      <c r="D32" s="7"/>
      <c r="E32" s="7"/>
      <c r="F32" s="17"/>
      <c r="G32" s="20"/>
      <c r="I32" s="16"/>
      <c r="J32" s="2"/>
      <c r="AA32" s="3"/>
    </row>
    <row r="33" spans="2:7" ht="15" customHeight="1">
      <c r="B33" s="16"/>
      <c r="C33" s="19"/>
      <c r="D33" s="19"/>
      <c r="E33" s="19"/>
      <c r="F33" s="17"/>
      <c r="G33" s="20"/>
    </row>
    <row r="34" spans="2:7" ht="15" customHeight="1">
      <c r="B34" s="16"/>
      <c r="C34" s="19"/>
      <c r="D34" s="19"/>
      <c r="E34" s="19"/>
      <c r="F34" s="17"/>
      <c r="G34" s="20"/>
    </row>
    <row r="35" ht="15" customHeight="1">
      <c r="I35" s="3"/>
    </row>
    <row r="36" ht="15" customHeight="1">
      <c r="L36" s="12"/>
    </row>
    <row r="37" ht="15" customHeight="1"/>
    <row r="38" ht="15" customHeight="1"/>
    <row r="39" ht="15" customHeight="1"/>
    <row r="40" spans="4:6" ht="15" customHeight="1">
      <c r="D40" s="5"/>
      <c r="E40" s="5"/>
      <c r="F40" s="5"/>
    </row>
    <row r="41" spans="4:9" ht="15" customHeight="1">
      <c r="D41" s="9"/>
      <c r="E41" s="9"/>
      <c r="F41" s="9"/>
      <c r="H41" s="5"/>
      <c r="I41" s="8"/>
    </row>
    <row r="43" spans="4:6" ht="15">
      <c r="D43" s="9"/>
      <c r="E43" s="9"/>
      <c r="F43" s="9"/>
    </row>
    <row r="50" spans="2:9" ht="12.75" customHeight="1">
      <c r="B50" s="13"/>
      <c r="C50" s="13"/>
      <c r="D50" s="13"/>
      <c r="E50" s="13"/>
      <c r="F50" s="13"/>
      <c r="G50" s="13"/>
      <c r="H50" s="13"/>
      <c r="I50" s="13"/>
    </row>
    <row r="51" spans="2:9" ht="12.75" customHeight="1">
      <c r="B51" s="13"/>
      <c r="C51" s="13"/>
      <c r="D51" s="13"/>
      <c r="E51" s="13"/>
      <c r="F51" s="13"/>
      <c r="G51" s="13"/>
      <c r="H51" s="13"/>
      <c r="I51" s="13"/>
    </row>
    <row r="52" spans="2:9" ht="12.75" customHeight="1">
      <c r="B52" s="14"/>
      <c r="C52" s="13"/>
      <c r="D52" s="13"/>
      <c r="E52" s="13"/>
      <c r="F52" s="13"/>
      <c r="G52" s="13"/>
      <c r="H52" s="13"/>
      <c r="I52" s="13"/>
    </row>
    <row r="53" spans="2:9" ht="12.75" customHeight="1">
      <c r="B53" s="13"/>
      <c r="C53" s="13"/>
      <c r="D53" s="13"/>
      <c r="E53" s="13"/>
      <c r="F53" s="13"/>
      <c r="G53" s="13"/>
      <c r="H53" s="13"/>
      <c r="I53" s="13"/>
    </row>
    <row r="54" spans="2:9" ht="12.75" customHeight="1">
      <c r="B54" s="13"/>
      <c r="C54" s="13"/>
      <c r="D54" s="13"/>
      <c r="E54" s="13"/>
      <c r="F54" s="13"/>
      <c r="G54" s="13"/>
      <c r="H54" s="13"/>
      <c r="I54" s="13"/>
    </row>
    <row r="55" spans="2:9" ht="12.75" customHeight="1">
      <c r="B55" s="13"/>
      <c r="C55" s="13"/>
      <c r="D55" s="13"/>
      <c r="E55" s="13"/>
      <c r="F55" s="13"/>
      <c r="G55" s="13"/>
      <c r="H55" s="13"/>
      <c r="I55" s="13"/>
    </row>
    <row r="56" spans="2:9" ht="12.75" customHeight="1">
      <c r="B56" s="13"/>
      <c r="C56" s="13"/>
      <c r="D56" s="13"/>
      <c r="E56" s="13"/>
      <c r="F56" s="13"/>
      <c r="G56" s="13"/>
      <c r="H56" s="13"/>
      <c r="I56" s="13"/>
    </row>
    <row r="57" spans="2:9" ht="12.75" customHeight="1">
      <c r="B57" s="13"/>
      <c r="C57" s="13"/>
      <c r="D57" s="13"/>
      <c r="E57" s="13"/>
      <c r="F57" s="13"/>
      <c r="G57" s="13"/>
      <c r="H57" s="13"/>
      <c r="I57" s="13"/>
    </row>
    <row r="58" spans="2:9" ht="12.75" customHeight="1">
      <c r="B58" s="13"/>
      <c r="C58" s="13"/>
      <c r="D58" s="13"/>
      <c r="E58" s="13"/>
      <c r="F58" s="13"/>
      <c r="G58" s="13"/>
      <c r="H58" s="13"/>
      <c r="I58" s="13"/>
    </row>
    <row r="59" spans="2:9" ht="12.75" customHeight="1">
      <c r="B59" s="13"/>
      <c r="C59" s="13"/>
      <c r="D59" s="13"/>
      <c r="E59" s="13"/>
      <c r="F59" s="13"/>
      <c r="G59" s="13"/>
      <c r="H59" s="13"/>
      <c r="I59" s="13"/>
    </row>
  </sheetData>
  <sheetProtection/>
  <mergeCells count="1">
    <mergeCell ref="A14:A27"/>
  </mergeCells>
  <printOptions/>
  <pageMargins left="0.75" right="0.75" top="1" bottom="1" header="0.5" footer="0.5"/>
  <pageSetup fitToHeight="1" fitToWidth="1" horizontalDpi="600" verticalDpi="600" orientation="landscape" scale="82" r:id="rId2"/>
  <headerFooter alignWithMargins="0">
    <oddHeader>&amp;C&amp;f</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2:U64"/>
  <sheetViews>
    <sheetView showGridLines="0" zoomScale="85" zoomScaleNormal="85" zoomScalePageLayoutView="0" workbookViewId="0" topLeftCell="A25">
      <selection activeCell="D11" sqref="D11:D17"/>
    </sheetView>
  </sheetViews>
  <sheetFormatPr defaultColWidth="8.83203125" defaultRowHeight="10.5"/>
  <cols>
    <col min="1" max="1" width="5.83203125" style="1" customWidth="1"/>
    <col min="2" max="2" width="11" style="2" customWidth="1"/>
    <col min="3" max="3" width="23.16015625" style="2" customWidth="1"/>
    <col min="4" max="4" width="13.83203125" style="2" customWidth="1"/>
    <col min="5" max="5" width="2.83203125" style="2" customWidth="1"/>
    <col min="6" max="8" width="10.83203125" style="2" customWidth="1"/>
    <col min="9" max="19" width="10.83203125" style="1" customWidth="1"/>
    <col min="20" max="20" width="6.83203125" style="1" customWidth="1"/>
    <col min="21" max="21" width="20.83203125" style="1" customWidth="1"/>
    <col min="22" max="16384" width="8.83203125" style="1" customWidth="1"/>
  </cols>
  <sheetData>
    <row r="2" ht="15">
      <c r="B2" s="10"/>
    </row>
    <row r="3" spans="2:8" ht="15">
      <c r="B3" s="1"/>
      <c r="C3" s="1"/>
      <c r="D3" s="1"/>
      <c r="E3" s="1"/>
      <c r="F3" s="1"/>
      <c r="G3" s="1"/>
      <c r="H3" s="1"/>
    </row>
    <row r="4" spans="2:8" ht="15">
      <c r="B4" s="1"/>
      <c r="C4" s="1"/>
      <c r="D4" s="1"/>
      <c r="E4" s="1"/>
      <c r="F4" s="1"/>
      <c r="G4" s="1"/>
      <c r="H4" s="1"/>
    </row>
    <row r="5" spans="2:8" ht="15" customHeight="1">
      <c r="B5" s="1"/>
      <c r="C5" s="1"/>
      <c r="D5" s="1"/>
      <c r="E5" s="1"/>
      <c r="F5" s="1"/>
      <c r="G5" s="1"/>
      <c r="H5" s="1"/>
    </row>
    <row r="6" spans="2:7" ht="15" customHeight="1">
      <c r="B6" s="24"/>
      <c r="C6" s="24"/>
      <c r="D6" s="24"/>
      <c r="E6" s="24"/>
      <c r="F6" s="24"/>
      <c r="G6" s="24"/>
    </row>
    <row r="7" spans="2:7" ht="15" customHeight="1">
      <c r="B7" s="24"/>
      <c r="C7" s="24"/>
      <c r="D7" s="24"/>
      <c r="E7" s="24"/>
      <c r="F7" s="24"/>
      <c r="G7" s="24"/>
    </row>
    <row r="8" spans="2:7" ht="15" customHeight="1">
      <c r="B8" s="24"/>
      <c r="C8" s="24"/>
      <c r="D8" s="24"/>
      <c r="E8" s="24"/>
      <c r="F8" s="24"/>
      <c r="G8" s="24"/>
    </row>
    <row r="9" spans="2:7" ht="15" customHeight="1">
      <c r="B9" s="24"/>
      <c r="C9" s="24"/>
      <c r="D9" s="24" t="s">
        <v>16</v>
      </c>
      <c r="E9" s="24"/>
      <c r="F9" s="24"/>
      <c r="G9" s="24"/>
    </row>
    <row r="10" spans="1:14" ht="15" customHeight="1" thickBot="1">
      <c r="A10" s="162" t="s">
        <v>59</v>
      </c>
      <c r="B10" s="95" t="s">
        <v>0</v>
      </c>
      <c r="C10" s="95" t="s">
        <v>8</v>
      </c>
      <c r="D10" s="95" t="s">
        <v>56</v>
      </c>
      <c r="E10" s="26"/>
      <c r="F10" s="94" t="s">
        <v>17</v>
      </c>
      <c r="G10" s="94" t="s">
        <v>18</v>
      </c>
      <c r="H10" s="95" t="s">
        <v>19</v>
      </c>
      <c r="I10" s="95" t="s">
        <v>20</v>
      </c>
      <c r="J10" s="95" t="s">
        <v>21</v>
      </c>
      <c r="K10" s="95" t="s">
        <v>22</v>
      </c>
      <c r="L10" s="95" t="s">
        <v>23</v>
      </c>
      <c r="M10" s="21"/>
      <c r="N10" s="95" t="s">
        <v>24</v>
      </c>
    </row>
    <row r="11" spans="1:14" ht="15" customHeight="1">
      <c r="A11" s="162"/>
      <c r="B11" s="7" t="s">
        <v>1</v>
      </c>
      <c r="C11" s="16" t="s">
        <v>9</v>
      </c>
      <c r="D11" s="130">
        <f>'Scheduling — 1 Stage'!$D$15</f>
        <v>0</v>
      </c>
      <c r="E11" s="24"/>
      <c r="F11" s="7">
        <v>0</v>
      </c>
      <c r="G11" s="18">
        <v>0</v>
      </c>
      <c r="H11" s="18">
        <v>1</v>
      </c>
      <c r="I11" s="18">
        <v>1</v>
      </c>
      <c r="J11" s="30">
        <v>1</v>
      </c>
      <c r="K11" s="30">
        <v>1</v>
      </c>
      <c r="L11" s="30">
        <v>1</v>
      </c>
      <c r="M11" s="22"/>
      <c r="N11" s="83">
        <v>40</v>
      </c>
    </row>
    <row r="12" spans="1:13" ht="15" customHeight="1">
      <c r="A12" s="162"/>
      <c r="B12" s="7" t="s">
        <v>2</v>
      </c>
      <c r="C12" s="16" t="s">
        <v>10</v>
      </c>
      <c r="D12" s="131">
        <f>'Scheduling — 1 Stage'!$D$16</f>
        <v>0</v>
      </c>
      <c r="E12" s="24"/>
      <c r="F12" s="7">
        <v>1</v>
      </c>
      <c r="G12" s="18">
        <v>0</v>
      </c>
      <c r="H12" s="18">
        <v>0</v>
      </c>
      <c r="I12" s="30">
        <v>1</v>
      </c>
      <c r="J12" s="30">
        <v>1</v>
      </c>
      <c r="K12" s="30">
        <v>1</v>
      </c>
      <c r="L12" s="30">
        <v>1</v>
      </c>
      <c r="M12" s="22"/>
    </row>
    <row r="13" spans="1:14" ht="15" customHeight="1">
      <c r="A13" s="162"/>
      <c r="B13" s="7" t="s">
        <v>3</v>
      </c>
      <c r="C13" s="16" t="s">
        <v>11</v>
      </c>
      <c r="D13" s="131">
        <f>'Scheduling — 1 Stage'!$D$17</f>
        <v>0</v>
      </c>
      <c r="E13" s="24"/>
      <c r="F13" s="7">
        <v>1</v>
      </c>
      <c r="G13" s="18">
        <v>1</v>
      </c>
      <c r="H13" s="18">
        <v>0</v>
      </c>
      <c r="I13" s="30">
        <v>0</v>
      </c>
      <c r="J13" s="30">
        <v>1</v>
      </c>
      <c r="K13" s="30">
        <v>1</v>
      </c>
      <c r="L13" s="30">
        <v>1</v>
      </c>
      <c r="M13" s="22"/>
      <c r="N13" s="7"/>
    </row>
    <row r="14" spans="1:14" ht="15" customHeight="1">
      <c r="A14" s="162"/>
      <c r="B14" s="7" t="s">
        <v>4</v>
      </c>
      <c r="C14" s="16" t="s">
        <v>12</v>
      </c>
      <c r="D14" s="131">
        <f>'Scheduling — 1 Stage'!$D$18</f>
        <v>0</v>
      </c>
      <c r="E14" s="24"/>
      <c r="F14" s="7">
        <v>1</v>
      </c>
      <c r="G14" s="18">
        <v>1</v>
      </c>
      <c r="H14" s="18">
        <v>1</v>
      </c>
      <c r="I14" s="30">
        <v>0</v>
      </c>
      <c r="J14" s="30">
        <v>0</v>
      </c>
      <c r="K14" s="30">
        <v>1</v>
      </c>
      <c r="L14" s="30">
        <v>1</v>
      </c>
      <c r="M14" s="22"/>
      <c r="N14" s="7"/>
    </row>
    <row r="15" spans="1:14" ht="15" customHeight="1">
      <c r="A15" s="162"/>
      <c r="B15" s="7" t="s">
        <v>5</v>
      </c>
      <c r="C15" s="16" t="s">
        <v>13</v>
      </c>
      <c r="D15" s="131">
        <f>'Scheduling — 1 Stage'!$D$19</f>
        <v>0</v>
      </c>
      <c r="E15" s="24"/>
      <c r="F15" s="7">
        <v>1</v>
      </c>
      <c r="G15" s="18">
        <v>1</v>
      </c>
      <c r="H15" s="18">
        <v>1</v>
      </c>
      <c r="I15" s="30">
        <v>1</v>
      </c>
      <c r="J15" s="30">
        <v>0</v>
      </c>
      <c r="K15" s="30">
        <v>0</v>
      </c>
      <c r="L15" s="30">
        <v>1</v>
      </c>
      <c r="M15" s="22"/>
      <c r="N15" s="11"/>
    </row>
    <row r="16" spans="1:13" ht="15" customHeight="1">
      <c r="A16" s="162"/>
      <c r="B16" s="7" t="s">
        <v>6</v>
      </c>
      <c r="C16" s="16" t="s">
        <v>14</v>
      </c>
      <c r="D16" s="131">
        <f>'Scheduling — 1 Stage'!$D$20</f>
        <v>0</v>
      </c>
      <c r="E16" s="24"/>
      <c r="F16" s="7">
        <v>1</v>
      </c>
      <c r="G16" s="18">
        <v>1</v>
      </c>
      <c r="H16" s="18">
        <v>1</v>
      </c>
      <c r="I16" s="30">
        <v>1</v>
      </c>
      <c r="J16" s="30">
        <v>1</v>
      </c>
      <c r="K16" s="30">
        <v>0</v>
      </c>
      <c r="L16" s="30">
        <v>0</v>
      </c>
      <c r="M16" s="22"/>
    </row>
    <row r="17" spans="1:21" ht="15" customHeight="1" thickBot="1">
      <c r="A17" s="162"/>
      <c r="B17" s="29" t="s">
        <v>7</v>
      </c>
      <c r="C17" s="28" t="s">
        <v>15</v>
      </c>
      <c r="D17" s="155">
        <f>'Scheduling — 1 Stage'!$D$21</f>
        <v>0</v>
      </c>
      <c r="E17" s="89"/>
      <c r="F17" s="90">
        <v>0</v>
      </c>
      <c r="G17" s="91">
        <v>1</v>
      </c>
      <c r="H17" s="91">
        <v>1</v>
      </c>
      <c r="I17" s="91">
        <v>1</v>
      </c>
      <c r="J17" s="91">
        <v>1</v>
      </c>
      <c r="K17" s="91">
        <v>1</v>
      </c>
      <c r="L17" s="91">
        <v>0</v>
      </c>
      <c r="M17" s="22"/>
      <c r="N17" s="2"/>
      <c r="O17" s="2"/>
      <c r="P17" s="21"/>
      <c r="Q17" s="21"/>
      <c r="R17" s="21"/>
      <c r="S17" s="21"/>
      <c r="T17" s="21"/>
      <c r="U17" s="21"/>
    </row>
    <row r="18" spans="1:21" ht="15" customHeight="1">
      <c r="A18" s="162"/>
      <c r="B18" s="29"/>
      <c r="C18" s="129" t="s">
        <v>108</v>
      </c>
      <c r="D18" s="75">
        <f>SUM(D11:D17)</f>
        <v>0</v>
      </c>
      <c r="E18" s="89"/>
      <c r="F18" s="90"/>
      <c r="G18" s="91"/>
      <c r="H18" s="91"/>
      <c r="I18" s="91"/>
      <c r="J18" s="91"/>
      <c r="K18" s="91"/>
      <c r="L18" s="91"/>
      <c r="M18" s="22"/>
      <c r="N18" s="2"/>
      <c r="O18" s="2"/>
      <c r="P18" s="21"/>
      <c r="Q18" s="21"/>
      <c r="R18" s="21"/>
      <c r="S18" s="21"/>
      <c r="T18" s="21"/>
      <c r="U18" s="21"/>
    </row>
    <row r="19" spans="1:21" ht="15" customHeight="1" thickBot="1">
      <c r="A19" s="162"/>
      <c r="B19" s="29"/>
      <c r="C19" s="28"/>
      <c r="D19" s="75"/>
      <c r="E19" s="89"/>
      <c r="F19" s="90"/>
      <c r="G19" s="91"/>
      <c r="H19" s="91"/>
      <c r="I19" s="91"/>
      <c r="J19" s="91"/>
      <c r="K19" s="91"/>
      <c r="L19" s="91"/>
      <c r="M19" s="22"/>
      <c r="N19" s="2"/>
      <c r="O19" s="2"/>
      <c r="P19" s="21"/>
      <c r="Q19" s="21"/>
      <c r="R19" s="21"/>
      <c r="S19" s="21"/>
      <c r="T19" s="21"/>
      <c r="U19" s="21"/>
    </row>
    <row r="20" spans="1:21" ht="15" customHeight="1" thickBot="1">
      <c r="A20" s="162"/>
      <c r="B20" s="4"/>
      <c r="C20" s="23"/>
      <c r="D20" s="3" t="s">
        <v>53</v>
      </c>
      <c r="E20" s="75"/>
      <c r="F20" s="76">
        <f aca="true" t="shared" si="0" ref="F20:L20">SUMPRODUCT(Employees_per_schedule,F11:F17)</f>
        <v>0</v>
      </c>
      <c r="G20" s="77">
        <f t="shared" si="0"/>
        <v>0</v>
      </c>
      <c r="H20" s="77">
        <f t="shared" si="0"/>
        <v>0</v>
      </c>
      <c r="I20" s="77">
        <f t="shared" si="0"/>
        <v>0</v>
      </c>
      <c r="J20" s="77">
        <f t="shared" si="0"/>
        <v>0</v>
      </c>
      <c r="K20" s="77">
        <f t="shared" si="0"/>
        <v>0</v>
      </c>
      <c r="L20" s="78">
        <f t="shared" si="0"/>
        <v>0</v>
      </c>
      <c r="M20" s="75"/>
      <c r="O20" s="4"/>
      <c r="P20" s="22"/>
      <c r="Q20" s="22"/>
      <c r="R20" s="22"/>
      <c r="S20" s="22"/>
      <c r="T20" s="22"/>
      <c r="U20" s="22"/>
    </row>
    <row r="21" spans="1:21" ht="15" customHeight="1" thickBot="1">
      <c r="A21" s="162"/>
      <c r="D21" s="3" t="s">
        <v>52</v>
      </c>
      <c r="E21" s="7"/>
      <c r="F21" s="79">
        <v>22</v>
      </c>
      <c r="G21" s="80">
        <v>17</v>
      </c>
      <c r="H21" s="81">
        <v>13</v>
      </c>
      <c r="I21" s="81">
        <v>14</v>
      </c>
      <c r="J21" s="81">
        <v>15</v>
      </c>
      <c r="K21" s="81">
        <v>18</v>
      </c>
      <c r="L21" s="82">
        <v>24</v>
      </c>
      <c r="M21" s="22"/>
      <c r="O21" s="4"/>
      <c r="P21" s="22"/>
      <c r="Q21" s="22"/>
      <c r="R21" s="22"/>
      <c r="S21" s="22"/>
      <c r="T21" s="22"/>
      <c r="U21" s="22"/>
    </row>
    <row r="22" spans="1:21" ht="15" customHeight="1">
      <c r="A22" s="162"/>
      <c r="D22" s="7"/>
      <c r="E22" s="7"/>
      <c r="F22" s="7"/>
      <c r="G22" s="7"/>
      <c r="H22" s="22"/>
      <c r="I22" s="22"/>
      <c r="J22" s="22"/>
      <c r="K22" s="22"/>
      <c r="L22" s="22"/>
      <c r="M22" s="22"/>
      <c r="O22" s="4"/>
      <c r="P22" s="22"/>
      <c r="Q22" s="22"/>
      <c r="R22" s="22"/>
      <c r="S22" s="22"/>
      <c r="T22" s="22"/>
      <c r="U22" s="22"/>
    </row>
    <row r="23" spans="1:21" ht="15" customHeight="1">
      <c r="A23" s="162"/>
      <c r="C23" s="25" t="s">
        <v>57</v>
      </c>
      <c r="D23" s="87">
        <f>D18*N11*5</f>
        <v>0</v>
      </c>
      <c r="E23" s="33"/>
      <c r="H23" s="22"/>
      <c r="I23" s="22"/>
      <c r="J23" s="22"/>
      <c r="K23" s="22"/>
      <c r="L23" s="22"/>
      <c r="M23" s="22"/>
      <c r="N23" s="27"/>
      <c r="O23" s="4"/>
      <c r="P23" s="22"/>
      <c r="Q23" s="22"/>
      <c r="R23" s="22"/>
      <c r="S23" s="22"/>
      <c r="T23" s="22"/>
      <c r="U23" s="22"/>
    </row>
    <row r="24" spans="15:20" ht="15" customHeight="1">
      <c r="O24" s="4"/>
      <c r="P24" s="22"/>
      <c r="Q24" s="22"/>
      <c r="R24" s="22"/>
      <c r="S24" s="22"/>
      <c r="T24" s="22"/>
    </row>
    <row r="25" spans="1:21" ht="15" customHeight="1">
      <c r="A25" s="162" t="s">
        <v>60</v>
      </c>
      <c r="F25" s="163" t="s">
        <v>61</v>
      </c>
      <c r="G25" s="163"/>
      <c r="H25" s="163"/>
      <c r="I25" s="163"/>
      <c r="J25" s="163"/>
      <c r="K25" s="163"/>
      <c r="L25" s="163"/>
      <c r="M25" s="163" t="s">
        <v>62</v>
      </c>
      <c r="N25" s="163"/>
      <c r="O25" s="163"/>
      <c r="P25" s="163"/>
      <c r="Q25" s="163"/>
      <c r="R25" s="163"/>
      <c r="S25" s="163"/>
      <c r="T25" s="22"/>
      <c r="U25" s="74" t="s">
        <v>54</v>
      </c>
    </row>
    <row r="26" spans="1:21" ht="15" customHeight="1" thickBot="1">
      <c r="A26" s="162"/>
      <c r="D26" s="96"/>
      <c r="F26" s="36" t="s">
        <v>1</v>
      </c>
      <c r="G26" s="36" t="s">
        <v>2</v>
      </c>
      <c r="H26" s="36" t="s">
        <v>3</v>
      </c>
      <c r="I26" s="36" t="s">
        <v>4</v>
      </c>
      <c r="J26" s="36" t="s">
        <v>5</v>
      </c>
      <c r="K26" s="36" t="s">
        <v>6</v>
      </c>
      <c r="L26" s="36" t="s">
        <v>7</v>
      </c>
      <c r="M26" s="7" t="s">
        <v>1</v>
      </c>
      <c r="N26" s="7" t="s">
        <v>2</v>
      </c>
      <c r="O26" s="29" t="s">
        <v>3</v>
      </c>
      <c r="P26" s="22" t="s">
        <v>4</v>
      </c>
      <c r="Q26" s="22" t="s">
        <v>5</v>
      </c>
      <c r="R26" s="22" t="s">
        <v>6</v>
      </c>
      <c r="S26" s="22" t="s">
        <v>7</v>
      </c>
      <c r="T26" s="74" t="s">
        <v>51</v>
      </c>
      <c r="U26" s="74" t="s">
        <v>55</v>
      </c>
    </row>
    <row r="27" spans="1:21" ht="15" customHeight="1">
      <c r="A27" s="162"/>
      <c r="D27" s="2" t="s">
        <v>25</v>
      </c>
      <c r="F27" s="40">
        <v>4</v>
      </c>
      <c r="G27" s="18">
        <v>6</v>
      </c>
      <c r="H27" s="18">
        <v>5</v>
      </c>
      <c r="I27" s="18">
        <v>3</v>
      </c>
      <c r="J27" s="18">
        <v>2</v>
      </c>
      <c r="K27" s="18">
        <v>7</v>
      </c>
      <c r="L27" s="18">
        <v>1</v>
      </c>
      <c r="M27" s="49">
        <v>0</v>
      </c>
      <c r="N27" s="50">
        <v>0</v>
      </c>
      <c r="O27" s="50">
        <v>0</v>
      </c>
      <c r="P27" s="50">
        <v>0</v>
      </c>
      <c r="Q27" s="50">
        <v>0</v>
      </c>
      <c r="R27" s="50">
        <v>0</v>
      </c>
      <c r="S27" s="51">
        <v>0</v>
      </c>
      <c r="T27" s="46">
        <f>SUM(M27:S27)</f>
        <v>0</v>
      </c>
      <c r="U27" s="43">
        <f>SUMPRODUCT(F27:L27,M27:S27)</f>
        <v>0</v>
      </c>
    </row>
    <row r="28" spans="1:21" ht="15" customHeight="1">
      <c r="A28" s="162"/>
      <c r="D28" s="2" t="s">
        <v>26</v>
      </c>
      <c r="F28" s="41">
        <v>3</v>
      </c>
      <c r="G28" s="18">
        <v>4</v>
      </c>
      <c r="H28" s="18">
        <v>5</v>
      </c>
      <c r="I28" s="18">
        <v>2</v>
      </c>
      <c r="J28" s="18">
        <v>1</v>
      </c>
      <c r="K28" s="18">
        <v>7</v>
      </c>
      <c r="L28" s="18">
        <v>6</v>
      </c>
      <c r="M28" s="52">
        <v>0</v>
      </c>
      <c r="N28" s="45">
        <v>0</v>
      </c>
      <c r="O28" s="45">
        <v>0</v>
      </c>
      <c r="P28" s="45">
        <v>0</v>
      </c>
      <c r="Q28" s="45">
        <v>0</v>
      </c>
      <c r="R28" s="45">
        <v>0</v>
      </c>
      <c r="S28" s="53">
        <v>0</v>
      </c>
      <c r="T28" s="47">
        <f aca="true" t="shared" si="1" ref="T28:T51">SUM(M28:S28)</f>
        <v>0</v>
      </c>
      <c r="U28" s="44">
        <f aca="true" t="shared" si="2" ref="U28:U51">SUMPRODUCT(F28:L28,M28:S28)</f>
        <v>0</v>
      </c>
    </row>
    <row r="29" spans="1:21" ht="15" customHeight="1">
      <c r="A29" s="162"/>
      <c r="D29" s="2" t="s">
        <v>27</v>
      </c>
      <c r="F29" s="41">
        <v>6</v>
      </c>
      <c r="G29" s="18">
        <v>5</v>
      </c>
      <c r="H29" s="18">
        <v>2</v>
      </c>
      <c r="I29" s="18">
        <v>7</v>
      </c>
      <c r="J29" s="18">
        <v>4</v>
      </c>
      <c r="K29" s="18">
        <v>3</v>
      </c>
      <c r="L29" s="18">
        <v>1</v>
      </c>
      <c r="M29" s="52">
        <v>0</v>
      </c>
      <c r="N29" s="45">
        <v>0</v>
      </c>
      <c r="O29" s="45">
        <v>0</v>
      </c>
      <c r="P29" s="45">
        <v>0</v>
      </c>
      <c r="Q29" s="45">
        <v>0</v>
      </c>
      <c r="R29" s="45">
        <v>0</v>
      </c>
      <c r="S29" s="53">
        <v>0</v>
      </c>
      <c r="T29" s="47">
        <f t="shared" si="1"/>
        <v>0</v>
      </c>
      <c r="U29" s="44">
        <f t="shared" si="2"/>
        <v>0</v>
      </c>
    </row>
    <row r="30" spans="1:21" ht="15" customHeight="1">
      <c r="A30" s="162"/>
      <c r="D30" s="2" t="s">
        <v>28</v>
      </c>
      <c r="F30" s="41">
        <v>4</v>
      </c>
      <c r="G30" s="18">
        <v>5</v>
      </c>
      <c r="H30" s="18">
        <v>3</v>
      </c>
      <c r="I30" s="18">
        <v>6</v>
      </c>
      <c r="J30" s="18">
        <v>2</v>
      </c>
      <c r="K30" s="18">
        <v>7</v>
      </c>
      <c r="L30" s="18">
        <v>1</v>
      </c>
      <c r="M30" s="52">
        <v>0</v>
      </c>
      <c r="N30" s="45">
        <v>0</v>
      </c>
      <c r="O30" s="45">
        <v>0</v>
      </c>
      <c r="P30" s="45">
        <v>0</v>
      </c>
      <c r="Q30" s="45">
        <v>0</v>
      </c>
      <c r="R30" s="45">
        <v>0</v>
      </c>
      <c r="S30" s="53">
        <v>0</v>
      </c>
      <c r="T30" s="47">
        <f t="shared" si="1"/>
        <v>0</v>
      </c>
      <c r="U30" s="44">
        <f t="shared" si="2"/>
        <v>0</v>
      </c>
    </row>
    <row r="31" spans="1:21" ht="15" customHeight="1">
      <c r="A31" s="162"/>
      <c r="D31" s="2" t="s">
        <v>29</v>
      </c>
      <c r="F31" s="41">
        <v>5</v>
      </c>
      <c r="G31" s="18">
        <v>4</v>
      </c>
      <c r="H31" s="18">
        <v>2</v>
      </c>
      <c r="I31" s="18">
        <v>6</v>
      </c>
      <c r="J31" s="18">
        <v>7</v>
      </c>
      <c r="K31" s="18">
        <v>3</v>
      </c>
      <c r="L31" s="18">
        <v>1</v>
      </c>
      <c r="M31" s="52">
        <v>0</v>
      </c>
      <c r="N31" s="45">
        <v>0</v>
      </c>
      <c r="O31" s="45">
        <v>0</v>
      </c>
      <c r="P31" s="45">
        <v>0</v>
      </c>
      <c r="Q31" s="45">
        <v>0</v>
      </c>
      <c r="R31" s="45">
        <v>0</v>
      </c>
      <c r="S31" s="53">
        <v>0</v>
      </c>
      <c r="T31" s="47">
        <f t="shared" si="1"/>
        <v>0</v>
      </c>
      <c r="U31" s="44">
        <f t="shared" si="2"/>
        <v>0</v>
      </c>
    </row>
    <row r="32" spans="1:21" ht="15" customHeight="1">
      <c r="A32" s="162"/>
      <c r="D32" s="2" t="s">
        <v>30</v>
      </c>
      <c r="F32" s="41">
        <v>1</v>
      </c>
      <c r="G32" s="18">
        <v>2</v>
      </c>
      <c r="H32" s="30">
        <v>3</v>
      </c>
      <c r="I32" s="30">
        <v>4</v>
      </c>
      <c r="J32" s="30">
        <v>5</v>
      </c>
      <c r="K32" s="30">
        <v>6</v>
      </c>
      <c r="L32" s="30">
        <v>7</v>
      </c>
      <c r="M32" s="52">
        <v>0</v>
      </c>
      <c r="N32" s="45">
        <v>0</v>
      </c>
      <c r="O32" s="45">
        <v>0</v>
      </c>
      <c r="P32" s="45">
        <v>0</v>
      </c>
      <c r="Q32" s="45">
        <v>0</v>
      </c>
      <c r="R32" s="45">
        <v>0</v>
      </c>
      <c r="S32" s="53">
        <v>0</v>
      </c>
      <c r="T32" s="47">
        <f t="shared" si="1"/>
        <v>0</v>
      </c>
      <c r="U32" s="44">
        <f t="shared" si="2"/>
        <v>0</v>
      </c>
    </row>
    <row r="33" spans="1:21" ht="15" customHeight="1">
      <c r="A33" s="162"/>
      <c r="B33" s="4"/>
      <c r="D33" s="2" t="s">
        <v>31</v>
      </c>
      <c r="E33" s="22"/>
      <c r="F33" s="42">
        <v>7</v>
      </c>
      <c r="G33" s="30">
        <v>5</v>
      </c>
      <c r="H33" s="30">
        <v>3</v>
      </c>
      <c r="I33" s="30">
        <v>1</v>
      </c>
      <c r="J33" s="30">
        <v>6</v>
      </c>
      <c r="K33" s="30">
        <v>4</v>
      </c>
      <c r="L33" s="30">
        <v>2</v>
      </c>
      <c r="M33" s="52">
        <v>0</v>
      </c>
      <c r="N33" s="45">
        <v>0</v>
      </c>
      <c r="O33" s="45">
        <v>0</v>
      </c>
      <c r="P33" s="45">
        <v>0</v>
      </c>
      <c r="Q33" s="45">
        <v>0</v>
      </c>
      <c r="R33" s="45">
        <v>0</v>
      </c>
      <c r="S33" s="53">
        <v>0</v>
      </c>
      <c r="T33" s="47">
        <f t="shared" si="1"/>
        <v>0</v>
      </c>
      <c r="U33" s="44">
        <f t="shared" si="2"/>
        <v>0</v>
      </c>
    </row>
    <row r="34" spans="1:21" ht="15" customHeight="1">
      <c r="A34" s="162"/>
      <c r="B34" s="4"/>
      <c r="D34" s="2" t="s">
        <v>32</v>
      </c>
      <c r="E34" s="22"/>
      <c r="F34" s="42">
        <v>4</v>
      </c>
      <c r="G34" s="30">
        <v>3</v>
      </c>
      <c r="H34" s="30">
        <v>2</v>
      </c>
      <c r="I34" s="30">
        <v>5</v>
      </c>
      <c r="J34" s="30">
        <v>6</v>
      </c>
      <c r="K34" s="30">
        <v>1</v>
      </c>
      <c r="L34" s="30">
        <v>7</v>
      </c>
      <c r="M34" s="52">
        <v>0</v>
      </c>
      <c r="N34" s="45">
        <v>0</v>
      </c>
      <c r="O34" s="45">
        <v>0</v>
      </c>
      <c r="P34" s="45">
        <v>0</v>
      </c>
      <c r="Q34" s="45">
        <v>0</v>
      </c>
      <c r="R34" s="45">
        <v>0</v>
      </c>
      <c r="S34" s="53">
        <v>0</v>
      </c>
      <c r="T34" s="47">
        <f t="shared" si="1"/>
        <v>0</v>
      </c>
      <c r="U34" s="44">
        <f t="shared" si="2"/>
        <v>0</v>
      </c>
    </row>
    <row r="35" spans="1:21" ht="15" customHeight="1">
      <c r="A35" s="162"/>
      <c r="B35" s="4"/>
      <c r="D35" s="2" t="s">
        <v>33</v>
      </c>
      <c r="E35" s="22"/>
      <c r="F35" s="42">
        <v>5</v>
      </c>
      <c r="G35" s="30">
        <v>4</v>
      </c>
      <c r="H35" s="30">
        <v>3</v>
      </c>
      <c r="I35" s="30">
        <v>2</v>
      </c>
      <c r="J35" s="30">
        <v>7</v>
      </c>
      <c r="K35" s="30">
        <v>6</v>
      </c>
      <c r="L35" s="30">
        <v>1</v>
      </c>
      <c r="M35" s="52">
        <v>0</v>
      </c>
      <c r="N35" s="45">
        <v>0</v>
      </c>
      <c r="O35" s="45">
        <v>0</v>
      </c>
      <c r="P35" s="45">
        <v>0</v>
      </c>
      <c r="Q35" s="45">
        <v>0</v>
      </c>
      <c r="R35" s="45">
        <v>0</v>
      </c>
      <c r="S35" s="53">
        <v>0</v>
      </c>
      <c r="T35" s="47">
        <f t="shared" si="1"/>
        <v>0</v>
      </c>
      <c r="U35" s="44">
        <f t="shared" si="2"/>
        <v>0</v>
      </c>
    </row>
    <row r="36" spans="1:21" ht="15" customHeight="1">
      <c r="A36" s="162"/>
      <c r="B36" s="16"/>
      <c r="D36" s="2" t="s">
        <v>34</v>
      </c>
      <c r="E36" s="7"/>
      <c r="F36" s="41">
        <v>1</v>
      </c>
      <c r="G36" s="35">
        <v>3</v>
      </c>
      <c r="H36" s="18">
        <v>2</v>
      </c>
      <c r="I36" s="18">
        <v>5</v>
      </c>
      <c r="J36" s="18">
        <v>6</v>
      </c>
      <c r="K36" s="18">
        <v>7</v>
      </c>
      <c r="L36" s="18">
        <v>4</v>
      </c>
      <c r="M36" s="52">
        <v>0</v>
      </c>
      <c r="N36" s="45">
        <v>0</v>
      </c>
      <c r="O36" s="45">
        <v>0</v>
      </c>
      <c r="P36" s="45">
        <v>0</v>
      </c>
      <c r="Q36" s="45">
        <v>0</v>
      </c>
      <c r="R36" s="45">
        <v>0</v>
      </c>
      <c r="S36" s="53">
        <v>0</v>
      </c>
      <c r="T36" s="47">
        <f t="shared" si="1"/>
        <v>0</v>
      </c>
      <c r="U36" s="44">
        <f t="shared" si="2"/>
        <v>0</v>
      </c>
    </row>
    <row r="37" spans="1:21" ht="15" customHeight="1">
      <c r="A37" s="162"/>
      <c r="B37" s="16"/>
      <c r="D37" s="2" t="s">
        <v>35</v>
      </c>
      <c r="E37" s="19"/>
      <c r="F37" s="41">
        <v>6</v>
      </c>
      <c r="G37" s="35">
        <v>7</v>
      </c>
      <c r="H37" s="18">
        <v>2</v>
      </c>
      <c r="I37" s="18">
        <v>1</v>
      </c>
      <c r="J37" s="18">
        <v>3</v>
      </c>
      <c r="K37" s="18">
        <v>4</v>
      </c>
      <c r="L37" s="18">
        <v>5</v>
      </c>
      <c r="M37" s="52">
        <v>0</v>
      </c>
      <c r="N37" s="45">
        <v>0</v>
      </c>
      <c r="O37" s="45">
        <v>0</v>
      </c>
      <c r="P37" s="45">
        <v>0</v>
      </c>
      <c r="Q37" s="45">
        <v>0</v>
      </c>
      <c r="R37" s="45">
        <v>0</v>
      </c>
      <c r="S37" s="53">
        <v>0</v>
      </c>
      <c r="T37" s="47">
        <f t="shared" si="1"/>
        <v>0</v>
      </c>
      <c r="U37" s="44">
        <f t="shared" si="2"/>
        <v>0</v>
      </c>
    </row>
    <row r="38" spans="1:21" ht="15" customHeight="1">
      <c r="A38" s="162"/>
      <c r="B38" s="16"/>
      <c r="D38" s="2" t="s">
        <v>36</v>
      </c>
      <c r="E38" s="19"/>
      <c r="F38" s="41">
        <v>5</v>
      </c>
      <c r="G38" s="35">
        <v>4</v>
      </c>
      <c r="H38" s="18">
        <v>6</v>
      </c>
      <c r="I38" s="18">
        <v>7</v>
      </c>
      <c r="J38" s="18">
        <v>3</v>
      </c>
      <c r="K38" s="18">
        <v>2</v>
      </c>
      <c r="L38" s="18">
        <v>1</v>
      </c>
      <c r="M38" s="52">
        <v>0</v>
      </c>
      <c r="N38" s="45">
        <v>0</v>
      </c>
      <c r="O38" s="45">
        <v>0</v>
      </c>
      <c r="P38" s="45">
        <v>0</v>
      </c>
      <c r="Q38" s="45">
        <v>0</v>
      </c>
      <c r="R38" s="45">
        <v>0</v>
      </c>
      <c r="S38" s="53">
        <v>0</v>
      </c>
      <c r="T38" s="47">
        <f t="shared" si="1"/>
        <v>0</v>
      </c>
      <c r="U38" s="44">
        <f t="shared" si="2"/>
        <v>0</v>
      </c>
    </row>
    <row r="39" spans="1:21" ht="15" customHeight="1">
      <c r="A39" s="162"/>
      <c r="B39" s="6"/>
      <c r="D39" s="2" t="s">
        <v>37</v>
      </c>
      <c r="E39" s="15"/>
      <c r="F39" s="41">
        <v>1</v>
      </c>
      <c r="G39" s="18">
        <v>2</v>
      </c>
      <c r="H39" s="34">
        <v>3</v>
      </c>
      <c r="I39" s="34">
        <v>4</v>
      </c>
      <c r="J39" s="18">
        <v>5</v>
      </c>
      <c r="K39" s="18">
        <v>6</v>
      </c>
      <c r="L39" s="18">
        <v>7</v>
      </c>
      <c r="M39" s="52">
        <v>0</v>
      </c>
      <c r="N39" s="45">
        <v>0</v>
      </c>
      <c r="O39" s="45">
        <v>0</v>
      </c>
      <c r="P39" s="45">
        <v>0</v>
      </c>
      <c r="Q39" s="45">
        <v>0</v>
      </c>
      <c r="R39" s="45">
        <v>0</v>
      </c>
      <c r="S39" s="53">
        <v>0</v>
      </c>
      <c r="T39" s="47">
        <f t="shared" si="1"/>
        <v>0</v>
      </c>
      <c r="U39" s="44">
        <f t="shared" si="2"/>
        <v>0</v>
      </c>
    </row>
    <row r="40" spans="1:21" ht="15" customHeight="1">
      <c r="A40" s="162"/>
      <c r="D40" s="2" t="s">
        <v>38</v>
      </c>
      <c r="F40" s="41">
        <v>4</v>
      </c>
      <c r="G40" s="18">
        <v>6</v>
      </c>
      <c r="H40" s="18">
        <v>7</v>
      </c>
      <c r="I40" s="18">
        <v>3</v>
      </c>
      <c r="J40" s="18">
        <v>2</v>
      </c>
      <c r="K40" s="18">
        <v>5</v>
      </c>
      <c r="L40" s="18">
        <v>1</v>
      </c>
      <c r="M40" s="52">
        <v>0</v>
      </c>
      <c r="N40" s="45">
        <v>0</v>
      </c>
      <c r="O40" s="45">
        <v>0</v>
      </c>
      <c r="P40" s="45">
        <v>0</v>
      </c>
      <c r="Q40" s="45">
        <v>0</v>
      </c>
      <c r="R40" s="45">
        <v>0</v>
      </c>
      <c r="S40" s="53">
        <v>0</v>
      </c>
      <c r="T40" s="47">
        <f t="shared" si="1"/>
        <v>0</v>
      </c>
      <c r="U40" s="44">
        <f t="shared" si="2"/>
        <v>0</v>
      </c>
    </row>
    <row r="41" spans="1:21" ht="15" customHeight="1">
      <c r="A41" s="162"/>
      <c r="D41" s="2" t="s">
        <v>39</v>
      </c>
      <c r="F41" s="41">
        <v>4</v>
      </c>
      <c r="G41" s="18">
        <v>5</v>
      </c>
      <c r="H41" s="18">
        <v>7</v>
      </c>
      <c r="I41" s="18">
        <v>6</v>
      </c>
      <c r="J41" s="18">
        <v>3</v>
      </c>
      <c r="K41" s="18">
        <v>2</v>
      </c>
      <c r="L41" s="18">
        <v>1</v>
      </c>
      <c r="M41" s="52">
        <v>0</v>
      </c>
      <c r="N41" s="45">
        <v>0</v>
      </c>
      <c r="O41" s="45">
        <v>0</v>
      </c>
      <c r="P41" s="45">
        <v>0</v>
      </c>
      <c r="Q41" s="45">
        <v>0</v>
      </c>
      <c r="R41" s="45">
        <v>0</v>
      </c>
      <c r="S41" s="53">
        <v>0</v>
      </c>
      <c r="T41" s="47">
        <f t="shared" si="1"/>
        <v>0</v>
      </c>
      <c r="U41" s="44">
        <f t="shared" si="2"/>
        <v>0</v>
      </c>
    </row>
    <row r="42" spans="1:21" ht="15" customHeight="1">
      <c r="A42" s="162"/>
      <c r="D42" s="2" t="s">
        <v>40</v>
      </c>
      <c r="F42" s="41">
        <v>4</v>
      </c>
      <c r="G42" s="18">
        <v>3</v>
      </c>
      <c r="H42" s="18">
        <v>2</v>
      </c>
      <c r="I42" s="18">
        <v>5</v>
      </c>
      <c r="J42" s="18">
        <v>6</v>
      </c>
      <c r="K42" s="18">
        <v>7</v>
      </c>
      <c r="L42" s="18">
        <v>1</v>
      </c>
      <c r="M42" s="52">
        <v>0</v>
      </c>
      <c r="N42" s="45">
        <v>0</v>
      </c>
      <c r="O42" s="45">
        <v>0</v>
      </c>
      <c r="P42" s="45">
        <v>0</v>
      </c>
      <c r="Q42" s="45">
        <v>0</v>
      </c>
      <c r="R42" s="45">
        <v>0</v>
      </c>
      <c r="S42" s="53">
        <v>0</v>
      </c>
      <c r="T42" s="47">
        <f t="shared" si="1"/>
        <v>0</v>
      </c>
      <c r="U42" s="44">
        <f t="shared" si="2"/>
        <v>0</v>
      </c>
    </row>
    <row r="43" spans="1:21" ht="15" customHeight="1">
      <c r="A43" s="162"/>
      <c r="D43" s="2" t="s">
        <v>41</v>
      </c>
      <c r="F43" s="41">
        <v>6</v>
      </c>
      <c r="G43" s="18">
        <v>5</v>
      </c>
      <c r="H43" s="18">
        <v>7</v>
      </c>
      <c r="I43" s="18">
        <v>3</v>
      </c>
      <c r="J43" s="18">
        <v>2</v>
      </c>
      <c r="K43" s="18">
        <v>1</v>
      </c>
      <c r="L43" s="18">
        <v>4</v>
      </c>
      <c r="M43" s="52">
        <v>0</v>
      </c>
      <c r="N43" s="45">
        <v>0</v>
      </c>
      <c r="O43" s="45">
        <v>0</v>
      </c>
      <c r="P43" s="45">
        <v>0</v>
      </c>
      <c r="Q43" s="45">
        <v>0</v>
      </c>
      <c r="R43" s="45">
        <v>0</v>
      </c>
      <c r="S43" s="53">
        <v>0</v>
      </c>
      <c r="T43" s="47">
        <f t="shared" si="1"/>
        <v>0</v>
      </c>
      <c r="U43" s="44">
        <f t="shared" si="2"/>
        <v>0</v>
      </c>
    </row>
    <row r="44" spans="1:21" ht="15" customHeight="1">
      <c r="A44" s="162"/>
      <c r="D44" s="2" t="s">
        <v>42</v>
      </c>
      <c r="F44" s="41">
        <v>7</v>
      </c>
      <c r="G44" s="18">
        <v>6</v>
      </c>
      <c r="H44" s="18">
        <v>5</v>
      </c>
      <c r="I44" s="18">
        <v>4</v>
      </c>
      <c r="J44" s="18">
        <v>3</v>
      </c>
      <c r="K44" s="18">
        <v>2</v>
      </c>
      <c r="L44" s="18">
        <v>1</v>
      </c>
      <c r="M44" s="52">
        <v>0</v>
      </c>
      <c r="N44" s="45">
        <v>0</v>
      </c>
      <c r="O44" s="45">
        <v>0</v>
      </c>
      <c r="P44" s="45">
        <v>0</v>
      </c>
      <c r="Q44" s="45">
        <v>0</v>
      </c>
      <c r="R44" s="45">
        <v>0</v>
      </c>
      <c r="S44" s="53">
        <v>0</v>
      </c>
      <c r="T44" s="47">
        <f t="shared" si="1"/>
        <v>0</v>
      </c>
      <c r="U44" s="44">
        <f t="shared" si="2"/>
        <v>0</v>
      </c>
    </row>
    <row r="45" spans="1:21" ht="15" customHeight="1">
      <c r="A45" s="162"/>
      <c r="D45" s="2" t="s">
        <v>43</v>
      </c>
      <c r="E45" s="5"/>
      <c r="F45" s="41">
        <v>6</v>
      </c>
      <c r="G45" s="18">
        <v>5</v>
      </c>
      <c r="H45" s="18">
        <v>3</v>
      </c>
      <c r="I45" s="18">
        <v>4</v>
      </c>
      <c r="J45" s="18">
        <v>2</v>
      </c>
      <c r="K45" s="18">
        <v>7</v>
      </c>
      <c r="L45" s="18">
        <v>1</v>
      </c>
      <c r="M45" s="52">
        <v>0</v>
      </c>
      <c r="N45" s="45">
        <v>0</v>
      </c>
      <c r="O45" s="45">
        <v>0</v>
      </c>
      <c r="P45" s="45">
        <v>0</v>
      </c>
      <c r="Q45" s="45">
        <v>0</v>
      </c>
      <c r="R45" s="45">
        <v>0</v>
      </c>
      <c r="S45" s="53">
        <v>0</v>
      </c>
      <c r="T45" s="47">
        <f t="shared" si="1"/>
        <v>0</v>
      </c>
      <c r="U45" s="44">
        <f t="shared" si="2"/>
        <v>0</v>
      </c>
    </row>
    <row r="46" spans="1:21" ht="15" customHeight="1">
      <c r="A46" s="162"/>
      <c r="D46" s="2" t="s">
        <v>44</v>
      </c>
      <c r="E46" s="9"/>
      <c r="F46" s="41">
        <v>4</v>
      </c>
      <c r="G46" s="18">
        <v>5</v>
      </c>
      <c r="H46" s="18">
        <v>3</v>
      </c>
      <c r="I46" s="18">
        <v>6</v>
      </c>
      <c r="J46" s="18">
        <v>7</v>
      </c>
      <c r="K46" s="18">
        <v>2</v>
      </c>
      <c r="L46" s="18">
        <v>1</v>
      </c>
      <c r="M46" s="52">
        <v>0</v>
      </c>
      <c r="N46" s="45">
        <v>0</v>
      </c>
      <c r="O46" s="45">
        <v>0</v>
      </c>
      <c r="P46" s="45">
        <v>0</v>
      </c>
      <c r="Q46" s="45">
        <v>0</v>
      </c>
      <c r="R46" s="45">
        <v>0</v>
      </c>
      <c r="S46" s="53">
        <v>0</v>
      </c>
      <c r="T46" s="47">
        <f t="shared" si="1"/>
        <v>0</v>
      </c>
      <c r="U46" s="44">
        <f t="shared" si="2"/>
        <v>0</v>
      </c>
    </row>
    <row r="47" spans="1:21" ht="15">
      <c r="A47" s="162"/>
      <c r="D47" s="2" t="s">
        <v>45</v>
      </c>
      <c r="F47" s="41">
        <v>7</v>
      </c>
      <c r="G47" s="18">
        <v>6</v>
      </c>
      <c r="H47" s="18">
        <v>5</v>
      </c>
      <c r="I47" s="18">
        <v>3</v>
      </c>
      <c r="J47" s="18">
        <v>4</v>
      </c>
      <c r="K47" s="18">
        <v>1</v>
      </c>
      <c r="L47" s="18">
        <v>2</v>
      </c>
      <c r="M47" s="52">
        <v>0</v>
      </c>
      <c r="N47" s="45">
        <v>0</v>
      </c>
      <c r="O47" s="45">
        <v>0</v>
      </c>
      <c r="P47" s="45">
        <v>0</v>
      </c>
      <c r="Q47" s="45">
        <v>0</v>
      </c>
      <c r="R47" s="45">
        <v>0</v>
      </c>
      <c r="S47" s="53">
        <v>0</v>
      </c>
      <c r="T47" s="47">
        <f t="shared" si="1"/>
        <v>0</v>
      </c>
      <c r="U47" s="44">
        <f t="shared" si="2"/>
        <v>0</v>
      </c>
    </row>
    <row r="48" spans="1:21" ht="15">
      <c r="A48" s="162"/>
      <c r="D48" s="2" t="s">
        <v>46</v>
      </c>
      <c r="E48" s="9"/>
      <c r="F48" s="41">
        <v>7</v>
      </c>
      <c r="G48" s="18">
        <v>6</v>
      </c>
      <c r="H48" s="18">
        <v>2</v>
      </c>
      <c r="I48" s="18">
        <v>5</v>
      </c>
      <c r="J48" s="18">
        <v>3</v>
      </c>
      <c r="K48" s="18">
        <v>4</v>
      </c>
      <c r="L48" s="18">
        <v>1</v>
      </c>
      <c r="M48" s="52">
        <v>0</v>
      </c>
      <c r="N48" s="45">
        <v>0</v>
      </c>
      <c r="O48" s="45">
        <v>0</v>
      </c>
      <c r="P48" s="45">
        <v>0</v>
      </c>
      <c r="Q48" s="45">
        <v>0</v>
      </c>
      <c r="R48" s="45">
        <v>0</v>
      </c>
      <c r="S48" s="53">
        <v>0</v>
      </c>
      <c r="T48" s="47">
        <f t="shared" si="1"/>
        <v>0</v>
      </c>
      <c r="U48" s="44">
        <f t="shared" si="2"/>
        <v>0</v>
      </c>
    </row>
    <row r="49" spans="1:21" ht="15">
      <c r="A49" s="162"/>
      <c r="D49" s="2" t="s">
        <v>47</v>
      </c>
      <c r="F49" s="41">
        <v>6</v>
      </c>
      <c r="G49" s="18">
        <v>5</v>
      </c>
      <c r="H49" s="18">
        <v>7</v>
      </c>
      <c r="I49" s="18">
        <v>3</v>
      </c>
      <c r="J49" s="18">
        <v>4</v>
      </c>
      <c r="K49" s="18">
        <v>2</v>
      </c>
      <c r="L49" s="18">
        <v>1</v>
      </c>
      <c r="M49" s="52">
        <v>0</v>
      </c>
      <c r="N49" s="45">
        <v>0</v>
      </c>
      <c r="O49" s="45">
        <v>0</v>
      </c>
      <c r="P49" s="45">
        <v>0</v>
      </c>
      <c r="Q49" s="45">
        <v>0</v>
      </c>
      <c r="R49" s="45">
        <v>0</v>
      </c>
      <c r="S49" s="53">
        <v>0</v>
      </c>
      <c r="T49" s="47">
        <f t="shared" si="1"/>
        <v>0</v>
      </c>
      <c r="U49" s="44">
        <f t="shared" si="2"/>
        <v>0</v>
      </c>
    </row>
    <row r="50" spans="1:21" ht="15">
      <c r="A50" s="162"/>
      <c r="D50" s="2" t="s">
        <v>48</v>
      </c>
      <c r="F50" s="41">
        <v>5</v>
      </c>
      <c r="G50" s="18">
        <v>6</v>
      </c>
      <c r="H50" s="18">
        <v>4</v>
      </c>
      <c r="I50" s="18">
        <v>3</v>
      </c>
      <c r="J50" s="18">
        <v>1</v>
      </c>
      <c r="K50" s="18">
        <v>2</v>
      </c>
      <c r="L50" s="18">
        <v>7</v>
      </c>
      <c r="M50" s="52">
        <v>0</v>
      </c>
      <c r="N50" s="45">
        <v>0</v>
      </c>
      <c r="O50" s="45">
        <v>0</v>
      </c>
      <c r="P50" s="45">
        <v>0</v>
      </c>
      <c r="Q50" s="45">
        <v>0</v>
      </c>
      <c r="R50" s="45">
        <v>0</v>
      </c>
      <c r="S50" s="53">
        <v>0</v>
      </c>
      <c r="T50" s="47">
        <f t="shared" si="1"/>
        <v>0</v>
      </c>
      <c r="U50" s="44">
        <f t="shared" si="2"/>
        <v>0</v>
      </c>
    </row>
    <row r="51" spans="1:21" ht="15.75" thickBot="1">
      <c r="A51" s="162"/>
      <c r="D51" s="2" t="s">
        <v>49</v>
      </c>
      <c r="F51" s="100">
        <v>6</v>
      </c>
      <c r="G51" s="101">
        <v>4</v>
      </c>
      <c r="H51" s="101">
        <v>7</v>
      </c>
      <c r="I51" s="101">
        <v>5</v>
      </c>
      <c r="J51" s="101">
        <v>3</v>
      </c>
      <c r="K51" s="101">
        <v>2</v>
      </c>
      <c r="L51" s="102">
        <v>1</v>
      </c>
      <c r="M51" s="54">
        <v>0</v>
      </c>
      <c r="N51" s="55">
        <v>0</v>
      </c>
      <c r="O51" s="55">
        <v>0</v>
      </c>
      <c r="P51" s="55">
        <v>0</v>
      </c>
      <c r="Q51" s="55">
        <v>0</v>
      </c>
      <c r="R51" s="55">
        <v>0</v>
      </c>
      <c r="S51" s="56">
        <v>0</v>
      </c>
      <c r="T51" s="48">
        <f t="shared" si="1"/>
        <v>0</v>
      </c>
      <c r="U51" s="99">
        <f t="shared" si="2"/>
        <v>0</v>
      </c>
    </row>
    <row r="52" spans="1:21" ht="15.75" thickBot="1">
      <c r="A52" s="162"/>
      <c r="F52" s="18"/>
      <c r="G52" s="18"/>
      <c r="H52" s="18"/>
      <c r="I52" s="18"/>
      <c r="J52" s="18"/>
      <c r="K52" s="18"/>
      <c r="L52" s="18"/>
      <c r="M52" s="45"/>
      <c r="N52" s="45"/>
      <c r="O52" s="45"/>
      <c r="P52" s="45"/>
      <c r="Q52" s="45"/>
      <c r="R52" s="45"/>
      <c r="S52" s="45"/>
      <c r="T52" s="22"/>
      <c r="U52" s="98"/>
    </row>
    <row r="53" spans="1:21" ht="15.75" thickBot="1">
      <c r="A53" s="162"/>
      <c r="L53" s="25" t="s">
        <v>127</v>
      </c>
      <c r="M53" s="79">
        <f>SUM(M26:M51)</f>
        <v>0</v>
      </c>
      <c r="N53" s="80">
        <f aca="true" t="shared" si="3" ref="N53:S53">SUM(N26:N51)</f>
        <v>0</v>
      </c>
      <c r="O53" s="80">
        <f t="shared" si="3"/>
        <v>0</v>
      </c>
      <c r="P53" s="80">
        <f t="shared" si="3"/>
        <v>0</v>
      </c>
      <c r="Q53" s="80">
        <f t="shared" si="3"/>
        <v>0</v>
      </c>
      <c r="R53" s="80">
        <f t="shared" si="3"/>
        <v>0</v>
      </c>
      <c r="S53" s="97">
        <f t="shared" si="3"/>
        <v>0</v>
      </c>
      <c r="U53" s="39">
        <f>SUM(U27:U51)</f>
        <v>0</v>
      </c>
    </row>
    <row r="54" spans="1:19" ht="15.75" thickBot="1">
      <c r="A54" s="162"/>
      <c r="L54" s="25" t="s">
        <v>128</v>
      </c>
      <c r="M54" s="79">
        <f>D11</f>
        <v>0</v>
      </c>
      <c r="N54" s="80">
        <f>D12</f>
        <v>0</v>
      </c>
      <c r="O54" s="80">
        <f>D13</f>
        <v>0</v>
      </c>
      <c r="P54" s="80">
        <f>D14</f>
        <v>0</v>
      </c>
      <c r="Q54" s="80">
        <f>D15</f>
        <v>0</v>
      </c>
      <c r="R54" s="80">
        <f>D16</f>
        <v>0</v>
      </c>
      <c r="S54" s="97">
        <f>D17</f>
        <v>0</v>
      </c>
    </row>
    <row r="55" spans="2:9" ht="12.75" customHeight="1">
      <c r="B55" s="13"/>
      <c r="C55" s="13"/>
      <c r="D55" s="13"/>
      <c r="E55" s="13"/>
      <c r="F55" s="13"/>
      <c r="G55" s="13"/>
      <c r="H55" s="13"/>
      <c r="I55" s="13"/>
    </row>
    <row r="56" spans="2:9" ht="12.75" customHeight="1">
      <c r="B56" s="13"/>
      <c r="C56" s="13"/>
      <c r="D56" s="13"/>
      <c r="E56" s="13"/>
      <c r="F56" s="13"/>
      <c r="G56" s="13"/>
      <c r="H56" s="13"/>
      <c r="I56" s="13"/>
    </row>
    <row r="57" spans="2:9" ht="12.75" customHeight="1">
      <c r="B57" s="14"/>
      <c r="C57" s="13"/>
      <c r="D57" s="13"/>
      <c r="E57" s="13"/>
      <c r="F57" s="13"/>
      <c r="G57" s="13"/>
      <c r="H57" s="13"/>
      <c r="I57" s="13"/>
    </row>
    <row r="58" spans="2:9" ht="12.75" customHeight="1">
      <c r="B58" s="13"/>
      <c r="C58" s="13"/>
      <c r="D58" s="13"/>
      <c r="E58" s="13"/>
      <c r="F58" s="13"/>
      <c r="G58" s="13"/>
      <c r="H58" s="13"/>
      <c r="I58" s="13"/>
    </row>
    <row r="59" spans="2:9" ht="12.75" customHeight="1">
      <c r="B59" s="13"/>
      <c r="C59" s="13"/>
      <c r="D59" s="13"/>
      <c r="E59" s="13"/>
      <c r="F59" s="13"/>
      <c r="G59" s="13"/>
      <c r="H59" s="13"/>
      <c r="I59" s="13"/>
    </row>
    <row r="60" spans="2:9" ht="12.75" customHeight="1">
      <c r="B60" s="13"/>
      <c r="C60" s="13"/>
      <c r="D60" s="13"/>
      <c r="E60" s="13"/>
      <c r="F60" s="13"/>
      <c r="G60" s="13"/>
      <c r="H60" s="13"/>
      <c r="I60" s="13"/>
    </row>
    <row r="61" spans="2:9" ht="12.75" customHeight="1">
      <c r="B61" s="13"/>
      <c r="C61" s="13"/>
      <c r="D61" s="13"/>
      <c r="E61" s="13"/>
      <c r="F61" s="13"/>
      <c r="G61" s="13"/>
      <c r="H61" s="13"/>
      <c r="I61" s="13"/>
    </row>
    <row r="62" spans="2:9" ht="12.75" customHeight="1">
      <c r="B62" s="13"/>
      <c r="C62" s="13"/>
      <c r="D62" s="13"/>
      <c r="E62" s="13"/>
      <c r="F62" s="13"/>
      <c r="G62" s="13"/>
      <c r="H62" s="13"/>
      <c r="I62" s="13"/>
    </row>
    <row r="63" spans="2:9" ht="12.75" customHeight="1">
      <c r="B63" s="13"/>
      <c r="C63" s="13"/>
      <c r="D63" s="13"/>
      <c r="E63" s="13"/>
      <c r="F63" s="13"/>
      <c r="G63" s="13"/>
      <c r="H63" s="13"/>
      <c r="I63" s="13"/>
    </row>
    <row r="64" spans="2:9" ht="12.75" customHeight="1">
      <c r="B64" s="13"/>
      <c r="C64" s="13"/>
      <c r="D64" s="13"/>
      <c r="E64" s="13"/>
      <c r="F64" s="13"/>
      <c r="G64" s="13"/>
      <c r="H64" s="13"/>
      <c r="I64" s="13"/>
    </row>
  </sheetData>
  <sheetProtection/>
  <mergeCells count="4">
    <mergeCell ref="F25:L25"/>
    <mergeCell ref="M25:S25"/>
    <mergeCell ref="A10:A23"/>
    <mergeCell ref="A25:A54"/>
  </mergeCells>
  <printOptions/>
  <pageMargins left="0.25" right="0.25" top="0.75" bottom="0.75" header="0.3" footer="0.3"/>
  <pageSetup fitToHeight="1" fitToWidth="1" orientation="landscape" scale="56" r:id="rId2"/>
  <headerFooter alignWithMargins="0">
    <oddHeader>&amp;C&amp;f</oddHeader>
    <oddFooter>&amp;CPage &amp;p</oddFooter>
  </headerFooter>
  <ignoredErrors>
    <ignoredError sqref="T27:T51" formulaRange="1"/>
  </ignoredErrors>
  <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2:V64"/>
  <sheetViews>
    <sheetView showGridLines="0" zoomScale="85" zoomScaleNormal="85" zoomScalePageLayoutView="0" workbookViewId="0" topLeftCell="A1">
      <selection activeCell="V53" sqref="V53"/>
    </sheetView>
  </sheetViews>
  <sheetFormatPr defaultColWidth="8.83203125" defaultRowHeight="10.5"/>
  <cols>
    <col min="1" max="1" width="5.83203125" style="1" customWidth="1"/>
    <col min="2" max="2" width="11" style="2" customWidth="1"/>
    <col min="3" max="3" width="23.16015625" style="2" customWidth="1"/>
    <col min="4" max="4" width="13.83203125" style="2" customWidth="1"/>
    <col min="5" max="5" width="2.83203125" style="2" customWidth="1"/>
    <col min="6" max="8" width="10.83203125" style="2" customWidth="1"/>
    <col min="9" max="20" width="10.83203125" style="1" customWidth="1"/>
    <col min="21" max="21" width="6.83203125" style="1" customWidth="1"/>
    <col min="22" max="22" width="18.83203125" style="1" customWidth="1"/>
    <col min="23" max="16384" width="8.83203125" style="1" customWidth="1"/>
  </cols>
  <sheetData>
    <row r="2" ht="15">
      <c r="B2" s="10"/>
    </row>
    <row r="3" spans="2:8" ht="15">
      <c r="B3" s="1"/>
      <c r="C3" s="1"/>
      <c r="D3" s="1"/>
      <c r="E3" s="1"/>
      <c r="F3" s="1"/>
      <c r="G3" s="1"/>
      <c r="H3" s="1"/>
    </row>
    <row r="4" spans="2:8" ht="15">
      <c r="B4" s="1"/>
      <c r="C4" s="1"/>
      <c r="D4" s="1"/>
      <c r="E4" s="1"/>
      <c r="F4" s="1"/>
      <c r="G4" s="1"/>
      <c r="H4" s="1"/>
    </row>
    <row r="5" spans="2:8" ht="15" customHeight="1">
      <c r="B5" s="1"/>
      <c r="C5" s="1"/>
      <c r="D5" s="1"/>
      <c r="E5" s="1"/>
      <c r="F5" s="1"/>
      <c r="G5" s="1"/>
      <c r="H5" s="1"/>
    </row>
    <row r="6" spans="2:7" ht="15" customHeight="1">
      <c r="B6" s="24">
        <v>0</v>
      </c>
      <c r="C6" s="24"/>
      <c r="D6" s="24"/>
      <c r="E6" s="24"/>
      <c r="F6" s="24"/>
      <c r="G6" s="24"/>
    </row>
    <row r="7" spans="2:7" ht="15" customHeight="1">
      <c r="B7" s="24"/>
      <c r="C7" s="24"/>
      <c r="D7" s="24"/>
      <c r="E7" s="24"/>
      <c r="F7" s="24"/>
      <c r="G7" s="24"/>
    </row>
    <row r="8" spans="2:7" ht="15" customHeight="1">
      <c r="B8" s="24"/>
      <c r="C8" s="24"/>
      <c r="D8" s="24"/>
      <c r="E8" s="24"/>
      <c r="F8" s="24"/>
      <c r="G8" s="24"/>
    </row>
    <row r="9" spans="2:7" ht="15" customHeight="1">
      <c r="B9" s="24"/>
      <c r="C9" s="24"/>
      <c r="D9" s="24" t="s">
        <v>16</v>
      </c>
      <c r="E9" s="24"/>
      <c r="F9" s="24"/>
      <c r="G9" s="24"/>
    </row>
    <row r="10" spans="1:14" ht="15" customHeight="1" thickBot="1">
      <c r="A10" s="162" t="s">
        <v>59</v>
      </c>
      <c r="B10" s="95" t="s">
        <v>0</v>
      </c>
      <c r="C10" s="95" t="s">
        <v>8</v>
      </c>
      <c r="D10" s="95" t="s">
        <v>56</v>
      </c>
      <c r="E10" s="26"/>
      <c r="F10" s="94" t="s">
        <v>17</v>
      </c>
      <c r="G10" s="94" t="s">
        <v>18</v>
      </c>
      <c r="H10" s="95" t="s">
        <v>19</v>
      </c>
      <c r="I10" s="95" t="s">
        <v>20</v>
      </c>
      <c r="J10" s="95" t="s">
        <v>21</v>
      </c>
      <c r="K10" s="95" t="s">
        <v>22</v>
      </c>
      <c r="L10" s="95" t="s">
        <v>23</v>
      </c>
      <c r="M10" s="21"/>
      <c r="N10" s="95" t="s">
        <v>24</v>
      </c>
    </row>
    <row r="11" spans="1:14" ht="15" customHeight="1">
      <c r="A11" s="162"/>
      <c r="B11" s="7" t="s">
        <v>1</v>
      </c>
      <c r="C11" s="16" t="s">
        <v>9</v>
      </c>
      <c r="D11" s="130">
        <f>'Scheduling — 1 Stage'!$D$15</f>
        <v>0</v>
      </c>
      <c r="E11" s="24"/>
      <c r="F11" s="7">
        <v>0</v>
      </c>
      <c r="G11" s="18">
        <v>0</v>
      </c>
      <c r="H11" s="18">
        <v>1</v>
      </c>
      <c r="I11" s="18">
        <v>1</v>
      </c>
      <c r="J11" s="30">
        <v>1</v>
      </c>
      <c r="K11" s="30">
        <v>1</v>
      </c>
      <c r="L11" s="30">
        <v>1</v>
      </c>
      <c r="M11" s="22"/>
      <c r="N11" s="83">
        <v>40</v>
      </c>
    </row>
    <row r="12" spans="1:13" ht="15" customHeight="1">
      <c r="A12" s="162"/>
      <c r="B12" s="7" t="s">
        <v>2</v>
      </c>
      <c r="C12" s="16" t="s">
        <v>10</v>
      </c>
      <c r="D12" s="131">
        <f>'Scheduling — 1 Stage'!$D$16</f>
        <v>0</v>
      </c>
      <c r="E12" s="24"/>
      <c r="F12" s="7">
        <v>1</v>
      </c>
      <c r="G12" s="18">
        <v>0</v>
      </c>
      <c r="H12" s="18">
        <v>0</v>
      </c>
      <c r="I12" s="30">
        <v>1</v>
      </c>
      <c r="J12" s="30">
        <v>1</v>
      </c>
      <c r="K12" s="30">
        <v>1</v>
      </c>
      <c r="L12" s="30">
        <v>1</v>
      </c>
      <c r="M12" s="22"/>
    </row>
    <row r="13" spans="1:14" ht="15" customHeight="1">
      <c r="A13" s="162"/>
      <c r="B13" s="7" t="s">
        <v>3</v>
      </c>
      <c r="C13" s="16" t="s">
        <v>11</v>
      </c>
      <c r="D13" s="131">
        <f>'Scheduling — 1 Stage'!$D$17</f>
        <v>0</v>
      </c>
      <c r="E13" s="24"/>
      <c r="F13" s="7">
        <v>1</v>
      </c>
      <c r="G13" s="18">
        <v>1</v>
      </c>
      <c r="H13" s="18">
        <v>0</v>
      </c>
      <c r="I13" s="30">
        <v>0</v>
      </c>
      <c r="J13" s="30">
        <v>1</v>
      </c>
      <c r="K13" s="30">
        <v>1</v>
      </c>
      <c r="L13" s="30">
        <v>1</v>
      </c>
      <c r="M13" s="22"/>
      <c r="N13" s="7"/>
    </row>
    <row r="14" spans="1:14" ht="15" customHeight="1">
      <c r="A14" s="162"/>
      <c r="B14" s="7" t="s">
        <v>4</v>
      </c>
      <c r="C14" s="16" t="s">
        <v>12</v>
      </c>
      <c r="D14" s="131">
        <f>'Scheduling — 1 Stage'!$D$18</f>
        <v>0</v>
      </c>
      <c r="E14" s="24"/>
      <c r="F14" s="7">
        <v>1</v>
      </c>
      <c r="G14" s="18">
        <v>1</v>
      </c>
      <c r="H14" s="18">
        <v>1</v>
      </c>
      <c r="I14" s="30">
        <v>0</v>
      </c>
      <c r="J14" s="30">
        <v>0</v>
      </c>
      <c r="K14" s="30">
        <v>1</v>
      </c>
      <c r="L14" s="30">
        <v>1</v>
      </c>
      <c r="M14" s="22"/>
      <c r="N14" s="7"/>
    </row>
    <row r="15" spans="1:14" ht="15" customHeight="1">
      <c r="A15" s="162"/>
      <c r="B15" s="7" t="s">
        <v>5</v>
      </c>
      <c r="C15" s="16" t="s">
        <v>13</v>
      </c>
      <c r="D15" s="131">
        <f>'Scheduling — 1 Stage'!$D$19</f>
        <v>0</v>
      </c>
      <c r="E15" s="24"/>
      <c r="F15" s="7">
        <v>1</v>
      </c>
      <c r="G15" s="18">
        <v>1</v>
      </c>
      <c r="H15" s="18">
        <v>1</v>
      </c>
      <c r="I15" s="30">
        <v>1</v>
      </c>
      <c r="J15" s="30">
        <v>0</v>
      </c>
      <c r="K15" s="30">
        <v>0</v>
      </c>
      <c r="L15" s="30">
        <v>1</v>
      </c>
      <c r="M15" s="22"/>
      <c r="N15" s="11"/>
    </row>
    <row r="16" spans="1:13" ht="15" customHeight="1">
      <c r="A16" s="162"/>
      <c r="B16" s="7" t="s">
        <v>6</v>
      </c>
      <c r="C16" s="16" t="s">
        <v>14</v>
      </c>
      <c r="D16" s="131">
        <f>'Scheduling — 1 Stage'!$D$20</f>
        <v>0</v>
      </c>
      <c r="E16" s="24"/>
      <c r="F16" s="7">
        <v>1</v>
      </c>
      <c r="G16" s="18">
        <v>1</v>
      </c>
      <c r="H16" s="18">
        <v>1</v>
      </c>
      <c r="I16" s="30">
        <v>1</v>
      </c>
      <c r="J16" s="30">
        <v>1</v>
      </c>
      <c r="K16" s="30">
        <v>0</v>
      </c>
      <c r="L16" s="30">
        <v>0</v>
      </c>
      <c r="M16" s="22"/>
    </row>
    <row r="17" spans="1:22" ht="15" customHeight="1" thickBot="1">
      <c r="A17" s="162"/>
      <c r="B17" s="29" t="s">
        <v>7</v>
      </c>
      <c r="C17" s="28" t="s">
        <v>15</v>
      </c>
      <c r="D17" s="155">
        <f>'Scheduling — 1 Stage'!$D$21</f>
        <v>0</v>
      </c>
      <c r="E17" s="89"/>
      <c r="F17" s="90">
        <v>0</v>
      </c>
      <c r="G17" s="91">
        <v>1</v>
      </c>
      <c r="H17" s="91">
        <v>1</v>
      </c>
      <c r="I17" s="91">
        <v>1</v>
      </c>
      <c r="J17" s="91">
        <v>1</v>
      </c>
      <c r="K17" s="91">
        <v>1</v>
      </c>
      <c r="L17" s="91">
        <v>0</v>
      </c>
      <c r="M17" s="22"/>
      <c r="N17" s="2"/>
      <c r="O17" s="2"/>
      <c r="P17" s="21"/>
      <c r="Q17" s="21"/>
      <c r="R17" s="21"/>
      <c r="S17" s="21"/>
      <c r="T17" s="21"/>
      <c r="U17" s="21"/>
      <c r="V17" s="21"/>
    </row>
    <row r="18" spans="1:22" ht="15" customHeight="1">
      <c r="A18" s="162"/>
      <c r="B18" s="29"/>
      <c r="C18" s="129" t="s">
        <v>108</v>
      </c>
      <c r="D18" s="75">
        <f>SUM(D11:D17)</f>
        <v>0</v>
      </c>
      <c r="E18" s="89"/>
      <c r="F18" s="90"/>
      <c r="G18" s="91"/>
      <c r="H18" s="91"/>
      <c r="I18" s="91"/>
      <c r="J18" s="91"/>
      <c r="K18" s="91"/>
      <c r="L18" s="91"/>
      <c r="M18" s="22"/>
      <c r="N18" s="2"/>
      <c r="O18" s="2"/>
      <c r="P18" s="21"/>
      <c r="Q18" s="21"/>
      <c r="R18" s="21"/>
      <c r="S18" s="21"/>
      <c r="T18" s="21"/>
      <c r="U18" s="21"/>
      <c r="V18" s="21"/>
    </row>
    <row r="19" spans="1:22" ht="15" customHeight="1">
      <c r="A19" s="162"/>
      <c r="B19" s="29"/>
      <c r="C19" s="28"/>
      <c r="D19" s="92"/>
      <c r="E19" s="89"/>
      <c r="F19" s="90"/>
      <c r="G19" s="91"/>
      <c r="H19" s="91"/>
      <c r="I19" s="91"/>
      <c r="J19" s="91"/>
      <c r="K19" s="91"/>
      <c r="L19" s="91"/>
      <c r="M19" s="22"/>
      <c r="N19" s="2"/>
      <c r="O19" s="2"/>
      <c r="P19" s="21"/>
      <c r="Q19" s="21"/>
      <c r="R19" s="21"/>
      <c r="S19" s="21"/>
      <c r="T19" s="21"/>
      <c r="U19" s="21"/>
      <c r="V19" s="21"/>
    </row>
    <row r="20" spans="1:22" ht="15" customHeight="1">
      <c r="A20" s="162"/>
      <c r="B20" s="4"/>
      <c r="C20" s="23"/>
      <c r="D20" s="3" t="s">
        <v>53</v>
      </c>
      <c r="E20" s="75"/>
      <c r="F20" s="75">
        <f aca="true" t="shared" si="0" ref="F20:L20">SUMPRODUCT(Stage1_Schedules,F11:F17)</f>
        <v>0</v>
      </c>
      <c r="G20" s="75">
        <f t="shared" si="0"/>
        <v>0</v>
      </c>
      <c r="H20" s="75">
        <f t="shared" si="0"/>
        <v>0</v>
      </c>
      <c r="I20" s="75">
        <f t="shared" si="0"/>
        <v>0</v>
      </c>
      <c r="J20" s="75">
        <f t="shared" si="0"/>
        <v>0</v>
      </c>
      <c r="K20" s="75">
        <f t="shared" si="0"/>
        <v>0</v>
      </c>
      <c r="L20" s="75">
        <f t="shared" si="0"/>
        <v>0</v>
      </c>
      <c r="M20" s="75"/>
      <c r="O20" s="4"/>
      <c r="P20" s="22"/>
      <c r="Q20" s="22"/>
      <c r="R20" s="22"/>
      <c r="S20" s="22"/>
      <c r="T20" s="22"/>
      <c r="U20" s="22"/>
      <c r="V20" s="22"/>
    </row>
    <row r="21" spans="1:22" ht="15" customHeight="1">
      <c r="A21" s="162"/>
      <c r="D21" s="3" t="s">
        <v>52</v>
      </c>
      <c r="E21" s="7"/>
      <c r="F21" s="7">
        <v>22</v>
      </c>
      <c r="G21" s="7">
        <v>17</v>
      </c>
      <c r="H21" s="22">
        <v>13</v>
      </c>
      <c r="I21" s="22">
        <v>14</v>
      </c>
      <c r="J21" s="22">
        <v>15</v>
      </c>
      <c r="K21" s="22">
        <v>18</v>
      </c>
      <c r="L21" s="22">
        <v>24</v>
      </c>
      <c r="M21" s="22"/>
      <c r="O21" s="4"/>
      <c r="P21" s="22"/>
      <c r="Q21" s="22"/>
      <c r="R21" s="22"/>
      <c r="S21" s="22"/>
      <c r="T21" s="22"/>
      <c r="U21" s="22"/>
      <c r="V21" s="22"/>
    </row>
    <row r="22" spans="1:22" ht="15" customHeight="1" thickBot="1">
      <c r="A22" s="162"/>
      <c r="D22" s="3"/>
      <c r="E22" s="7"/>
      <c r="F22" s="7"/>
      <c r="G22" s="7"/>
      <c r="H22" s="22"/>
      <c r="I22" s="22"/>
      <c r="J22" s="22"/>
      <c r="K22" s="22"/>
      <c r="L22" s="22"/>
      <c r="M22" s="22"/>
      <c r="O22" s="4"/>
      <c r="P22" s="22"/>
      <c r="Q22" s="22"/>
      <c r="R22" s="22"/>
      <c r="S22" s="22"/>
      <c r="T22" s="22"/>
      <c r="U22" s="22"/>
      <c r="V22" s="22"/>
    </row>
    <row r="23" spans="1:22" ht="15" customHeight="1" thickBot="1">
      <c r="A23" s="162"/>
      <c r="C23" s="25" t="s">
        <v>57</v>
      </c>
      <c r="D23" s="86">
        <f>D18*N11*5</f>
        <v>0</v>
      </c>
      <c r="E23" s="87"/>
      <c r="F23" s="7"/>
      <c r="G23" s="7"/>
      <c r="H23" s="22"/>
      <c r="I23" s="22"/>
      <c r="J23" s="22"/>
      <c r="K23" s="22"/>
      <c r="L23" s="22"/>
      <c r="M23" s="22"/>
      <c r="N23" s="27"/>
      <c r="O23" s="4"/>
      <c r="P23" s="22"/>
      <c r="Q23" s="22"/>
      <c r="R23" s="22"/>
      <c r="S23" s="22"/>
      <c r="T23" s="22"/>
      <c r="U23" s="22"/>
      <c r="V23" s="22"/>
    </row>
    <row r="24" spans="20:22" ht="15" customHeight="1">
      <c r="T24" s="22"/>
      <c r="U24" s="22"/>
      <c r="V24" s="22" t="s">
        <v>54</v>
      </c>
    </row>
    <row r="25" spans="1:22" ht="15" customHeight="1">
      <c r="A25" s="162" t="s">
        <v>60</v>
      </c>
      <c r="F25" s="163" t="s">
        <v>61</v>
      </c>
      <c r="G25" s="163"/>
      <c r="H25" s="163"/>
      <c r="I25" s="163"/>
      <c r="J25" s="163"/>
      <c r="K25" s="163"/>
      <c r="L25" s="163"/>
      <c r="N25" s="163" t="s">
        <v>62</v>
      </c>
      <c r="O25" s="163"/>
      <c r="P25" s="163"/>
      <c r="Q25" s="163"/>
      <c r="R25" s="163"/>
      <c r="S25" s="163"/>
      <c r="T25" s="163"/>
      <c r="U25" s="22"/>
      <c r="V25" s="22" t="s">
        <v>55</v>
      </c>
    </row>
    <row r="26" spans="1:22" ht="15" customHeight="1" thickBot="1">
      <c r="A26" s="162"/>
      <c r="F26" s="36" t="s">
        <v>1</v>
      </c>
      <c r="G26" s="36" t="s">
        <v>2</v>
      </c>
      <c r="H26" s="36" t="s">
        <v>3</v>
      </c>
      <c r="I26" s="36" t="s">
        <v>4</v>
      </c>
      <c r="J26" s="36" t="s">
        <v>5</v>
      </c>
      <c r="K26" s="36" t="s">
        <v>6</v>
      </c>
      <c r="L26" s="36" t="s">
        <v>7</v>
      </c>
      <c r="M26" s="105" t="s">
        <v>50</v>
      </c>
      <c r="N26" s="7" t="s">
        <v>1</v>
      </c>
      <c r="O26" s="7" t="s">
        <v>2</v>
      </c>
      <c r="P26" s="29" t="s">
        <v>3</v>
      </c>
      <c r="Q26" s="22" t="s">
        <v>4</v>
      </c>
      <c r="R26" s="22" t="s">
        <v>5</v>
      </c>
      <c r="S26" s="22" t="s">
        <v>6</v>
      </c>
      <c r="T26" s="22" t="s">
        <v>7</v>
      </c>
      <c r="U26" s="22" t="s">
        <v>51</v>
      </c>
      <c r="V26" s="1" t="s">
        <v>111</v>
      </c>
    </row>
    <row r="27" spans="1:22" ht="15" customHeight="1">
      <c r="A27" s="162"/>
      <c r="D27" s="2" t="s">
        <v>25</v>
      </c>
      <c r="F27" s="40">
        <v>4</v>
      </c>
      <c r="G27" s="18">
        <v>6</v>
      </c>
      <c r="H27" s="18">
        <v>5</v>
      </c>
      <c r="I27" s="18">
        <v>3</v>
      </c>
      <c r="J27" s="18">
        <v>2</v>
      </c>
      <c r="K27" s="18">
        <v>7</v>
      </c>
      <c r="L27" s="18">
        <v>1</v>
      </c>
      <c r="M27" s="18">
        <v>5</v>
      </c>
      <c r="N27" s="59">
        <v>0</v>
      </c>
      <c r="O27" s="60">
        <v>0</v>
      </c>
      <c r="P27" s="60">
        <v>0</v>
      </c>
      <c r="Q27" s="60">
        <v>0</v>
      </c>
      <c r="R27" s="60">
        <v>0</v>
      </c>
      <c r="S27" s="60">
        <v>0</v>
      </c>
      <c r="T27" s="61">
        <v>0</v>
      </c>
      <c r="U27" s="71">
        <f>SUM(N27:T27)</f>
        <v>0</v>
      </c>
      <c r="V27" s="57">
        <f>SUMPRODUCT(F27:L27,N27:T27)*M27</f>
        <v>0</v>
      </c>
    </row>
    <row r="28" spans="1:22" ht="15" customHeight="1">
      <c r="A28" s="162"/>
      <c r="D28" s="2" t="s">
        <v>26</v>
      </c>
      <c r="F28" s="41">
        <v>3</v>
      </c>
      <c r="G28" s="18">
        <v>4</v>
      </c>
      <c r="H28" s="18">
        <v>5</v>
      </c>
      <c r="I28" s="18">
        <v>2</v>
      </c>
      <c r="J28" s="18">
        <v>1</v>
      </c>
      <c r="K28" s="18">
        <v>7</v>
      </c>
      <c r="L28" s="18">
        <v>6</v>
      </c>
      <c r="M28" s="18">
        <v>6</v>
      </c>
      <c r="N28" s="62">
        <v>0</v>
      </c>
      <c r="O28" s="45">
        <v>0</v>
      </c>
      <c r="P28" s="45">
        <v>0</v>
      </c>
      <c r="Q28" s="45">
        <v>0</v>
      </c>
      <c r="R28" s="45">
        <v>0</v>
      </c>
      <c r="S28" s="45">
        <v>0</v>
      </c>
      <c r="T28" s="63">
        <v>0</v>
      </c>
      <c r="U28" s="72">
        <f aca="true" t="shared" si="1" ref="U28:U50">SUM(N28:T28)</f>
        <v>0</v>
      </c>
      <c r="V28" s="58">
        <f aca="true" t="shared" si="2" ref="V28:V50">SUMPRODUCT(F28:L28,N28:T28)*M28</f>
        <v>0</v>
      </c>
    </row>
    <row r="29" spans="1:22" ht="15" customHeight="1">
      <c r="A29" s="162"/>
      <c r="D29" s="2" t="s">
        <v>27</v>
      </c>
      <c r="F29" s="41">
        <v>6</v>
      </c>
      <c r="G29" s="18">
        <v>5</v>
      </c>
      <c r="H29" s="18">
        <v>2</v>
      </c>
      <c r="I29" s="18">
        <v>7</v>
      </c>
      <c r="J29" s="18">
        <v>4</v>
      </c>
      <c r="K29" s="18">
        <v>3</v>
      </c>
      <c r="L29" s="18">
        <v>1</v>
      </c>
      <c r="M29" s="18">
        <v>4</v>
      </c>
      <c r="N29" s="62">
        <v>0</v>
      </c>
      <c r="O29" s="45">
        <v>0</v>
      </c>
      <c r="P29" s="45">
        <v>0</v>
      </c>
      <c r="Q29" s="45">
        <v>0</v>
      </c>
      <c r="R29" s="45">
        <v>0</v>
      </c>
      <c r="S29" s="45">
        <v>0</v>
      </c>
      <c r="T29" s="63">
        <v>0</v>
      </c>
      <c r="U29" s="72">
        <f t="shared" si="1"/>
        <v>0</v>
      </c>
      <c r="V29" s="58">
        <f t="shared" si="2"/>
        <v>0</v>
      </c>
    </row>
    <row r="30" spans="1:22" ht="15" customHeight="1">
      <c r="A30" s="162"/>
      <c r="D30" s="2" t="s">
        <v>28</v>
      </c>
      <c r="F30" s="41">
        <v>4</v>
      </c>
      <c r="G30" s="18">
        <v>5</v>
      </c>
      <c r="H30" s="18">
        <v>3</v>
      </c>
      <c r="I30" s="18">
        <v>6</v>
      </c>
      <c r="J30" s="18">
        <v>2</v>
      </c>
      <c r="K30" s="18">
        <v>7</v>
      </c>
      <c r="L30" s="18">
        <v>1</v>
      </c>
      <c r="M30" s="18">
        <v>7</v>
      </c>
      <c r="N30" s="62">
        <v>0</v>
      </c>
      <c r="O30" s="45">
        <v>0</v>
      </c>
      <c r="P30" s="45">
        <v>0</v>
      </c>
      <c r="Q30" s="45">
        <v>0</v>
      </c>
      <c r="R30" s="45">
        <v>0</v>
      </c>
      <c r="S30" s="45">
        <v>0</v>
      </c>
      <c r="T30" s="63">
        <v>0</v>
      </c>
      <c r="U30" s="72">
        <f t="shared" si="1"/>
        <v>0</v>
      </c>
      <c r="V30" s="58">
        <f t="shared" si="2"/>
        <v>0</v>
      </c>
    </row>
    <row r="31" spans="1:22" ht="15" customHeight="1">
      <c r="A31" s="162"/>
      <c r="D31" s="2" t="s">
        <v>29</v>
      </c>
      <c r="F31" s="41">
        <v>5</v>
      </c>
      <c r="G31" s="18">
        <v>4</v>
      </c>
      <c r="H31" s="18">
        <v>2</v>
      </c>
      <c r="I31" s="18">
        <v>6</v>
      </c>
      <c r="J31" s="18">
        <v>7</v>
      </c>
      <c r="K31" s="18">
        <v>3</v>
      </c>
      <c r="L31" s="18">
        <v>1</v>
      </c>
      <c r="M31" s="18">
        <v>3</v>
      </c>
      <c r="N31" s="62">
        <v>0</v>
      </c>
      <c r="O31" s="45">
        <v>0</v>
      </c>
      <c r="P31" s="45">
        <v>0</v>
      </c>
      <c r="Q31" s="45">
        <v>0</v>
      </c>
      <c r="R31" s="45">
        <v>0</v>
      </c>
      <c r="S31" s="45">
        <v>0</v>
      </c>
      <c r="T31" s="63">
        <v>0</v>
      </c>
      <c r="U31" s="72">
        <f t="shared" si="1"/>
        <v>0</v>
      </c>
      <c r="V31" s="58">
        <f t="shared" si="2"/>
        <v>0</v>
      </c>
    </row>
    <row r="32" spans="1:22" ht="15" customHeight="1">
      <c r="A32" s="162"/>
      <c r="D32" s="2" t="s">
        <v>30</v>
      </c>
      <c r="F32" s="41">
        <v>1</v>
      </c>
      <c r="G32" s="18">
        <v>2</v>
      </c>
      <c r="H32" s="30">
        <v>3</v>
      </c>
      <c r="I32" s="30">
        <v>4</v>
      </c>
      <c r="J32" s="30">
        <v>5</v>
      </c>
      <c r="K32" s="30">
        <v>6</v>
      </c>
      <c r="L32" s="30">
        <v>7</v>
      </c>
      <c r="M32" s="30">
        <v>2</v>
      </c>
      <c r="N32" s="62">
        <v>0</v>
      </c>
      <c r="O32" s="45">
        <v>0</v>
      </c>
      <c r="P32" s="45">
        <v>0</v>
      </c>
      <c r="Q32" s="45">
        <v>0</v>
      </c>
      <c r="R32" s="45">
        <v>0</v>
      </c>
      <c r="S32" s="45">
        <v>0</v>
      </c>
      <c r="T32" s="63">
        <v>0</v>
      </c>
      <c r="U32" s="72">
        <f t="shared" si="1"/>
        <v>0</v>
      </c>
      <c r="V32" s="58">
        <f t="shared" si="2"/>
        <v>0</v>
      </c>
    </row>
    <row r="33" spans="1:22" ht="15" customHeight="1">
      <c r="A33" s="162"/>
      <c r="B33" s="4"/>
      <c r="D33" s="2" t="s">
        <v>31</v>
      </c>
      <c r="E33" s="22"/>
      <c r="F33" s="42">
        <v>7</v>
      </c>
      <c r="G33" s="30">
        <v>5</v>
      </c>
      <c r="H33" s="30">
        <v>3</v>
      </c>
      <c r="I33" s="30">
        <v>1</v>
      </c>
      <c r="J33" s="30">
        <v>6</v>
      </c>
      <c r="K33" s="30">
        <v>4</v>
      </c>
      <c r="L33" s="30">
        <v>2</v>
      </c>
      <c r="M33" s="30">
        <v>7</v>
      </c>
      <c r="N33" s="62">
        <v>0</v>
      </c>
      <c r="O33" s="45">
        <v>0</v>
      </c>
      <c r="P33" s="45">
        <v>0</v>
      </c>
      <c r="Q33" s="45">
        <v>0</v>
      </c>
      <c r="R33" s="45">
        <v>0</v>
      </c>
      <c r="S33" s="45">
        <v>0</v>
      </c>
      <c r="T33" s="63">
        <v>0</v>
      </c>
      <c r="U33" s="72">
        <f t="shared" si="1"/>
        <v>0</v>
      </c>
      <c r="V33" s="58">
        <f t="shared" si="2"/>
        <v>0</v>
      </c>
    </row>
    <row r="34" spans="1:22" ht="15" customHeight="1">
      <c r="A34" s="162"/>
      <c r="B34" s="4"/>
      <c r="D34" s="2" t="s">
        <v>32</v>
      </c>
      <c r="E34" s="22"/>
      <c r="F34" s="42">
        <v>4</v>
      </c>
      <c r="G34" s="30">
        <v>3</v>
      </c>
      <c r="H34" s="30">
        <v>2</v>
      </c>
      <c r="I34" s="30">
        <v>5</v>
      </c>
      <c r="J34" s="30">
        <v>6</v>
      </c>
      <c r="K34" s="30">
        <v>1</v>
      </c>
      <c r="L34" s="30">
        <v>7</v>
      </c>
      <c r="M34" s="30">
        <v>5</v>
      </c>
      <c r="N34" s="62">
        <v>0</v>
      </c>
      <c r="O34" s="45">
        <v>0</v>
      </c>
      <c r="P34" s="45">
        <v>0</v>
      </c>
      <c r="Q34" s="45">
        <v>0</v>
      </c>
      <c r="R34" s="45">
        <v>0</v>
      </c>
      <c r="S34" s="45">
        <v>0</v>
      </c>
      <c r="T34" s="63">
        <v>0</v>
      </c>
      <c r="U34" s="72">
        <f t="shared" si="1"/>
        <v>0</v>
      </c>
      <c r="V34" s="58">
        <f t="shared" si="2"/>
        <v>0</v>
      </c>
    </row>
    <row r="35" spans="1:22" ht="15" customHeight="1">
      <c r="A35" s="162"/>
      <c r="B35" s="4"/>
      <c r="D35" s="2" t="s">
        <v>33</v>
      </c>
      <c r="E35" s="22"/>
      <c r="F35" s="42">
        <v>5</v>
      </c>
      <c r="G35" s="30">
        <v>4</v>
      </c>
      <c r="H35" s="30">
        <v>3</v>
      </c>
      <c r="I35" s="30">
        <v>2</v>
      </c>
      <c r="J35" s="30">
        <v>7</v>
      </c>
      <c r="K35" s="30">
        <v>6</v>
      </c>
      <c r="L35" s="30">
        <v>1</v>
      </c>
      <c r="M35" s="30">
        <v>3</v>
      </c>
      <c r="N35" s="62">
        <v>0</v>
      </c>
      <c r="O35" s="45">
        <v>0</v>
      </c>
      <c r="P35" s="45">
        <v>0</v>
      </c>
      <c r="Q35" s="45">
        <v>0</v>
      </c>
      <c r="R35" s="45">
        <v>0</v>
      </c>
      <c r="S35" s="45">
        <v>0</v>
      </c>
      <c r="T35" s="63">
        <v>0</v>
      </c>
      <c r="U35" s="72">
        <f t="shared" si="1"/>
        <v>0</v>
      </c>
      <c r="V35" s="58">
        <f t="shared" si="2"/>
        <v>0</v>
      </c>
    </row>
    <row r="36" spans="1:22" ht="15" customHeight="1">
      <c r="A36" s="162"/>
      <c r="B36" s="16"/>
      <c r="D36" s="2" t="s">
        <v>34</v>
      </c>
      <c r="E36" s="7"/>
      <c r="F36" s="41">
        <v>1</v>
      </c>
      <c r="G36" s="35">
        <v>3</v>
      </c>
      <c r="H36" s="18">
        <v>2</v>
      </c>
      <c r="I36" s="18">
        <v>5</v>
      </c>
      <c r="J36" s="18">
        <v>6</v>
      </c>
      <c r="K36" s="18">
        <v>7</v>
      </c>
      <c r="L36" s="18">
        <v>4</v>
      </c>
      <c r="M36" s="18">
        <v>2</v>
      </c>
      <c r="N36" s="62">
        <v>0</v>
      </c>
      <c r="O36" s="45">
        <v>0</v>
      </c>
      <c r="P36" s="45">
        <v>0</v>
      </c>
      <c r="Q36" s="45">
        <v>0</v>
      </c>
      <c r="R36" s="45">
        <v>0</v>
      </c>
      <c r="S36" s="45">
        <v>0</v>
      </c>
      <c r="T36" s="63">
        <v>0</v>
      </c>
      <c r="U36" s="72">
        <f t="shared" si="1"/>
        <v>0</v>
      </c>
      <c r="V36" s="58">
        <f t="shared" si="2"/>
        <v>0</v>
      </c>
    </row>
    <row r="37" spans="1:22" ht="15" customHeight="1">
      <c r="A37" s="162"/>
      <c r="B37" s="16"/>
      <c r="D37" s="2" t="s">
        <v>35</v>
      </c>
      <c r="E37" s="19"/>
      <c r="F37" s="41">
        <v>6</v>
      </c>
      <c r="G37" s="35">
        <v>7</v>
      </c>
      <c r="H37" s="18">
        <v>2</v>
      </c>
      <c r="I37" s="18">
        <v>1</v>
      </c>
      <c r="J37" s="18">
        <v>3</v>
      </c>
      <c r="K37" s="18">
        <v>4</v>
      </c>
      <c r="L37" s="18">
        <v>5</v>
      </c>
      <c r="M37" s="18">
        <v>5</v>
      </c>
      <c r="N37" s="62">
        <v>0</v>
      </c>
      <c r="O37" s="45">
        <v>0</v>
      </c>
      <c r="P37" s="45">
        <v>0</v>
      </c>
      <c r="Q37" s="45">
        <v>0</v>
      </c>
      <c r="R37" s="45">
        <v>0</v>
      </c>
      <c r="S37" s="45">
        <v>0</v>
      </c>
      <c r="T37" s="63">
        <v>0</v>
      </c>
      <c r="U37" s="72">
        <f t="shared" si="1"/>
        <v>0</v>
      </c>
      <c r="V37" s="58">
        <f t="shared" si="2"/>
        <v>0</v>
      </c>
    </row>
    <row r="38" spans="1:22" ht="15" customHeight="1">
      <c r="A38" s="162"/>
      <c r="B38" s="16"/>
      <c r="D38" s="2" t="s">
        <v>36</v>
      </c>
      <c r="E38" s="19"/>
      <c r="F38" s="41">
        <v>5</v>
      </c>
      <c r="G38" s="35">
        <v>4</v>
      </c>
      <c r="H38" s="18">
        <v>6</v>
      </c>
      <c r="I38" s="18">
        <v>7</v>
      </c>
      <c r="J38" s="18">
        <v>3</v>
      </c>
      <c r="K38" s="18">
        <v>2</v>
      </c>
      <c r="L38" s="18">
        <v>1</v>
      </c>
      <c r="M38" s="18">
        <v>7</v>
      </c>
      <c r="N38" s="62">
        <v>0</v>
      </c>
      <c r="O38" s="45">
        <v>0</v>
      </c>
      <c r="P38" s="45">
        <v>0</v>
      </c>
      <c r="Q38" s="45">
        <v>0</v>
      </c>
      <c r="R38" s="45">
        <v>0</v>
      </c>
      <c r="S38" s="45">
        <v>0</v>
      </c>
      <c r="T38" s="63">
        <v>0</v>
      </c>
      <c r="U38" s="72">
        <f t="shared" si="1"/>
        <v>0</v>
      </c>
      <c r="V38" s="58">
        <f t="shared" si="2"/>
        <v>0</v>
      </c>
    </row>
    <row r="39" spans="1:22" ht="15" customHeight="1">
      <c r="A39" s="162"/>
      <c r="B39" s="6"/>
      <c r="D39" s="2" t="s">
        <v>37</v>
      </c>
      <c r="E39" s="15"/>
      <c r="F39" s="41">
        <v>1</v>
      </c>
      <c r="G39" s="18">
        <v>2</v>
      </c>
      <c r="H39" s="34">
        <v>3</v>
      </c>
      <c r="I39" s="34">
        <v>4</v>
      </c>
      <c r="J39" s="18">
        <v>5</v>
      </c>
      <c r="K39" s="18">
        <v>6</v>
      </c>
      <c r="L39" s="18">
        <v>7</v>
      </c>
      <c r="M39" s="18">
        <v>5</v>
      </c>
      <c r="N39" s="62">
        <v>0</v>
      </c>
      <c r="O39" s="45">
        <v>0</v>
      </c>
      <c r="P39" s="45">
        <v>0</v>
      </c>
      <c r="Q39" s="45">
        <v>0</v>
      </c>
      <c r="R39" s="45">
        <v>0</v>
      </c>
      <c r="S39" s="45">
        <v>0</v>
      </c>
      <c r="T39" s="63">
        <v>0</v>
      </c>
      <c r="U39" s="72">
        <f t="shared" si="1"/>
        <v>0</v>
      </c>
      <c r="V39" s="58">
        <f t="shared" si="2"/>
        <v>0</v>
      </c>
    </row>
    <row r="40" spans="1:22" ht="15" customHeight="1">
      <c r="A40" s="162"/>
      <c r="D40" s="2" t="s">
        <v>38</v>
      </c>
      <c r="F40" s="41">
        <v>4</v>
      </c>
      <c r="G40" s="18">
        <v>6</v>
      </c>
      <c r="H40" s="18">
        <v>7</v>
      </c>
      <c r="I40" s="18">
        <v>3</v>
      </c>
      <c r="J40" s="18">
        <v>2</v>
      </c>
      <c r="K40" s="18">
        <v>5</v>
      </c>
      <c r="L40" s="18">
        <v>1</v>
      </c>
      <c r="M40" s="18">
        <v>4</v>
      </c>
      <c r="N40" s="62">
        <v>0</v>
      </c>
      <c r="O40" s="45">
        <v>0</v>
      </c>
      <c r="P40" s="45">
        <v>0</v>
      </c>
      <c r="Q40" s="45">
        <v>0</v>
      </c>
      <c r="R40" s="45">
        <v>0</v>
      </c>
      <c r="S40" s="45">
        <v>0</v>
      </c>
      <c r="T40" s="63">
        <v>0</v>
      </c>
      <c r="U40" s="72">
        <f t="shared" si="1"/>
        <v>0</v>
      </c>
      <c r="V40" s="58">
        <f t="shared" si="2"/>
        <v>0</v>
      </c>
    </row>
    <row r="41" spans="1:22" ht="15" customHeight="1">
      <c r="A41" s="162"/>
      <c r="D41" s="2" t="s">
        <v>39</v>
      </c>
      <c r="F41" s="41">
        <v>4</v>
      </c>
      <c r="G41" s="18">
        <v>5</v>
      </c>
      <c r="H41" s="18">
        <v>7</v>
      </c>
      <c r="I41" s="18">
        <v>6</v>
      </c>
      <c r="J41" s="18">
        <v>3</v>
      </c>
      <c r="K41" s="18">
        <v>2</v>
      </c>
      <c r="L41" s="18">
        <v>1</v>
      </c>
      <c r="M41" s="18">
        <v>9</v>
      </c>
      <c r="N41" s="62">
        <v>0</v>
      </c>
      <c r="O41" s="45">
        <v>0</v>
      </c>
      <c r="P41" s="45">
        <v>0</v>
      </c>
      <c r="Q41" s="45">
        <v>0</v>
      </c>
      <c r="R41" s="45">
        <v>0</v>
      </c>
      <c r="S41" s="45">
        <v>0</v>
      </c>
      <c r="T41" s="63">
        <v>0</v>
      </c>
      <c r="U41" s="72">
        <f t="shared" si="1"/>
        <v>0</v>
      </c>
      <c r="V41" s="58">
        <f t="shared" si="2"/>
        <v>0</v>
      </c>
    </row>
    <row r="42" spans="1:22" ht="15" customHeight="1">
      <c r="A42" s="162"/>
      <c r="D42" s="2" t="s">
        <v>40</v>
      </c>
      <c r="F42" s="41">
        <v>4</v>
      </c>
      <c r="G42" s="18">
        <v>3</v>
      </c>
      <c r="H42" s="18">
        <v>2</v>
      </c>
      <c r="I42" s="18">
        <v>5</v>
      </c>
      <c r="J42" s="18">
        <v>6</v>
      </c>
      <c r="K42" s="18">
        <v>7</v>
      </c>
      <c r="L42" s="18">
        <v>1</v>
      </c>
      <c r="M42" s="18">
        <v>5</v>
      </c>
      <c r="N42" s="62">
        <v>0</v>
      </c>
      <c r="O42" s="45">
        <v>0</v>
      </c>
      <c r="P42" s="45">
        <v>0</v>
      </c>
      <c r="Q42" s="45">
        <v>0</v>
      </c>
      <c r="R42" s="45">
        <v>0</v>
      </c>
      <c r="S42" s="45">
        <v>0</v>
      </c>
      <c r="T42" s="63">
        <v>0</v>
      </c>
      <c r="U42" s="72">
        <f t="shared" si="1"/>
        <v>0</v>
      </c>
      <c r="V42" s="58">
        <f t="shared" si="2"/>
        <v>0</v>
      </c>
    </row>
    <row r="43" spans="1:22" ht="15" customHeight="1">
      <c r="A43" s="162"/>
      <c r="D43" s="2" t="s">
        <v>41</v>
      </c>
      <c r="F43" s="41">
        <v>6</v>
      </c>
      <c r="G43" s="18">
        <v>5</v>
      </c>
      <c r="H43" s="18">
        <v>7</v>
      </c>
      <c r="I43" s="18">
        <v>3</v>
      </c>
      <c r="J43" s="18">
        <v>2</v>
      </c>
      <c r="K43" s="18">
        <v>1</v>
      </c>
      <c r="L43" s="18">
        <v>4</v>
      </c>
      <c r="M43" s="18">
        <v>6</v>
      </c>
      <c r="N43" s="62">
        <v>0</v>
      </c>
      <c r="O43" s="45">
        <v>0</v>
      </c>
      <c r="P43" s="45">
        <v>0</v>
      </c>
      <c r="Q43" s="45">
        <v>0</v>
      </c>
      <c r="R43" s="45">
        <v>0</v>
      </c>
      <c r="S43" s="45">
        <v>0</v>
      </c>
      <c r="T43" s="63">
        <v>0</v>
      </c>
      <c r="U43" s="72">
        <f t="shared" si="1"/>
        <v>0</v>
      </c>
      <c r="V43" s="58">
        <f t="shared" si="2"/>
        <v>0</v>
      </c>
    </row>
    <row r="44" spans="1:22" ht="15" customHeight="1">
      <c r="A44" s="162"/>
      <c r="D44" s="2" t="s">
        <v>42</v>
      </c>
      <c r="F44" s="41">
        <v>7</v>
      </c>
      <c r="G44" s="18">
        <v>6</v>
      </c>
      <c r="H44" s="18">
        <v>5</v>
      </c>
      <c r="I44" s="18">
        <v>4</v>
      </c>
      <c r="J44" s="18">
        <v>3</v>
      </c>
      <c r="K44" s="18">
        <v>2</v>
      </c>
      <c r="L44" s="18">
        <v>1</v>
      </c>
      <c r="M44" s="18">
        <v>7</v>
      </c>
      <c r="N44" s="62">
        <v>0</v>
      </c>
      <c r="O44" s="45">
        <v>0</v>
      </c>
      <c r="P44" s="45">
        <v>0</v>
      </c>
      <c r="Q44" s="45">
        <v>0</v>
      </c>
      <c r="R44" s="45">
        <v>0</v>
      </c>
      <c r="S44" s="45">
        <v>0</v>
      </c>
      <c r="T44" s="63">
        <v>0</v>
      </c>
      <c r="U44" s="72">
        <f t="shared" si="1"/>
        <v>0</v>
      </c>
      <c r="V44" s="58">
        <f t="shared" si="2"/>
        <v>0</v>
      </c>
    </row>
    <row r="45" spans="1:22" ht="15" customHeight="1">
      <c r="A45" s="162"/>
      <c r="D45" s="2" t="s">
        <v>43</v>
      </c>
      <c r="E45" s="5"/>
      <c r="F45" s="41">
        <v>6</v>
      </c>
      <c r="G45" s="18">
        <v>5</v>
      </c>
      <c r="H45" s="18">
        <v>3</v>
      </c>
      <c r="I45" s="18">
        <v>4</v>
      </c>
      <c r="J45" s="18">
        <v>2</v>
      </c>
      <c r="K45" s="18">
        <v>7</v>
      </c>
      <c r="L45" s="18">
        <v>1</v>
      </c>
      <c r="M45" s="18">
        <v>6</v>
      </c>
      <c r="N45" s="62">
        <v>0</v>
      </c>
      <c r="O45" s="45">
        <v>0</v>
      </c>
      <c r="P45" s="45">
        <v>0</v>
      </c>
      <c r="Q45" s="45">
        <v>0</v>
      </c>
      <c r="R45" s="45">
        <v>0</v>
      </c>
      <c r="S45" s="45">
        <v>0</v>
      </c>
      <c r="T45" s="63">
        <v>0</v>
      </c>
      <c r="U45" s="72">
        <f t="shared" si="1"/>
        <v>0</v>
      </c>
      <c r="V45" s="58">
        <f t="shared" si="2"/>
        <v>0</v>
      </c>
    </row>
    <row r="46" spans="1:22" ht="15" customHeight="1">
      <c r="A46" s="162"/>
      <c r="D46" s="2" t="s">
        <v>44</v>
      </c>
      <c r="E46" s="9"/>
      <c r="F46" s="41">
        <v>4</v>
      </c>
      <c r="G46" s="18">
        <v>5</v>
      </c>
      <c r="H46" s="18">
        <v>3</v>
      </c>
      <c r="I46" s="18">
        <v>6</v>
      </c>
      <c r="J46" s="18">
        <v>7</v>
      </c>
      <c r="K46" s="18">
        <v>2</v>
      </c>
      <c r="L46" s="18">
        <v>1</v>
      </c>
      <c r="M46" s="18">
        <v>4</v>
      </c>
      <c r="N46" s="62">
        <v>0</v>
      </c>
      <c r="O46" s="45">
        <v>0</v>
      </c>
      <c r="P46" s="45">
        <v>0</v>
      </c>
      <c r="Q46" s="45">
        <v>0</v>
      </c>
      <c r="R46" s="45">
        <v>0</v>
      </c>
      <c r="S46" s="45">
        <v>0</v>
      </c>
      <c r="T46" s="63">
        <v>0</v>
      </c>
      <c r="U46" s="72">
        <f t="shared" si="1"/>
        <v>0</v>
      </c>
      <c r="V46" s="58">
        <f t="shared" si="2"/>
        <v>0</v>
      </c>
    </row>
    <row r="47" spans="1:22" ht="15">
      <c r="A47" s="162"/>
      <c r="D47" s="2" t="s">
        <v>45</v>
      </c>
      <c r="F47" s="41">
        <v>7</v>
      </c>
      <c r="G47" s="18">
        <v>6</v>
      </c>
      <c r="H47" s="18">
        <v>5</v>
      </c>
      <c r="I47" s="18">
        <v>3</v>
      </c>
      <c r="J47" s="18">
        <v>4</v>
      </c>
      <c r="K47" s="18">
        <v>1</v>
      </c>
      <c r="L47" s="18">
        <v>2</v>
      </c>
      <c r="M47" s="18">
        <v>3</v>
      </c>
      <c r="N47" s="62">
        <v>0</v>
      </c>
      <c r="O47" s="45">
        <v>0</v>
      </c>
      <c r="P47" s="45">
        <v>0</v>
      </c>
      <c r="Q47" s="45">
        <v>0</v>
      </c>
      <c r="R47" s="45">
        <v>0</v>
      </c>
      <c r="S47" s="45">
        <v>0</v>
      </c>
      <c r="T47" s="63">
        <v>0</v>
      </c>
      <c r="U47" s="72">
        <f t="shared" si="1"/>
        <v>0</v>
      </c>
      <c r="V47" s="58">
        <f t="shared" si="2"/>
        <v>0</v>
      </c>
    </row>
    <row r="48" spans="1:22" ht="15">
      <c r="A48" s="162"/>
      <c r="D48" s="2" t="s">
        <v>46</v>
      </c>
      <c r="E48" s="9"/>
      <c r="F48" s="41">
        <v>7</v>
      </c>
      <c r="G48" s="18">
        <v>6</v>
      </c>
      <c r="H48" s="18">
        <v>2</v>
      </c>
      <c r="I48" s="18">
        <v>5</v>
      </c>
      <c r="J48" s="18">
        <v>3</v>
      </c>
      <c r="K48" s="18">
        <v>4</v>
      </c>
      <c r="L48" s="18">
        <v>1</v>
      </c>
      <c r="M48" s="18">
        <v>4</v>
      </c>
      <c r="N48" s="62">
        <v>0</v>
      </c>
      <c r="O48" s="45">
        <v>0</v>
      </c>
      <c r="P48" s="45">
        <v>0</v>
      </c>
      <c r="Q48" s="45">
        <v>0</v>
      </c>
      <c r="R48" s="45">
        <v>0</v>
      </c>
      <c r="S48" s="45">
        <v>0</v>
      </c>
      <c r="T48" s="63">
        <v>0</v>
      </c>
      <c r="U48" s="72">
        <f t="shared" si="1"/>
        <v>0</v>
      </c>
      <c r="V48" s="58">
        <f t="shared" si="2"/>
        <v>0</v>
      </c>
    </row>
    <row r="49" spans="1:22" ht="15">
      <c r="A49" s="162"/>
      <c r="D49" s="2" t="s">
        <v>47</v>
      </c>
      <c r="F49" s="41">
        <v>6</v>
      </c>
      <c r="G49" s="18">
        <v>5</v>
      </c>
      <c r="H49" s="18">
        <v>7</v>
      </c>
      <c r="I49" s="18">
        <v>3</v>
      </c>
      <c r="J49" s="18">
        <v>4</v>
      </c>
      <c r="K49" s="18">
        <v>2</v>
      </c>
      <c r="L49" s="18">
        <v>1</v>
      </c>
      <c r="M49" s="18">
        <v>6</v>
      </c>
      <c r="N49" s="62">
        <v>0</v>
      </c>
      <c r="O49" s="45">
        <v>0</v>
      </c>
      <c r="P49" s="45">
        <v>0</v>
      </c>
      <c r="Q49" s="45">
        <v>0</v>
      </c>
      <c r="R49" s="45">
        <v>0</v>
      </c>
      <c r="S49" s="45">
        <v>0</v>
      </c>
      <c r="T49" s="63">
        <v>0</v>
      </c>
      <c r="U49" s="72">
        <f t="shared" si="1"/>
        <v>0</v>
      </c>
      <c r="V49" s="58">
        <f t="shared" si="2"/>
        <v>0</v>
      </c>
    </row>
    <row r="50" spans="1:22" ht="15">
      <c r="A50" s="162"/>
      <c r="D50" s="2" t="s">
        <v>48</v>
      </c>
      <c r="F50" s="41">
        <v>5</v>
      </c>
      <c r="G50" s="18">
        <v>6</v>
      </c>
      <c r="H50" s="18">
        <v>4</v>
      </c>
      <c r="I50" s="18">
        <v>3</v>
      </c>
      <c r="J50" s="18">
        <v>1</v>
      </c>
      <c r="K50" s="18">
        <v>2</v>
      </c>
      <c r="L50" s="18">
        <v>7</v>
      </c>
      <c r="M50" s="18">
        <v>6</v>
      </c>
      <c r="N50" s="62">
        <v>0</v>
      </c>
      <c r="O50" s="45">
        <v>0</v>
      </c>
      <c r="P50" s="45">
        <v>0</v>
      </c>
      <c r="Q50" s="45">
        <v>0</v>
      </c>
      <c r="R50" s="45">
        <v>0</v>
      </c>
      <c r="S50" s="45">
        <v>0</v>
      </c>
      <c r="T50" s="63">
        <v>0</v>
      </c>
      <c r="U50" s="72">
        <f t="shared" si="1"/>
        <v>0</v>
      </c>
      <c r="V50" s="58">
        <f t="shared" si="2"/>
        <v>0</v>
      </c>
    </row>
    <row r="51" spans="1:22" ht="15.75" thickBot="1">
      <c r="A51" s="162"/>
      <c r="D51" s="2" t="s">
        <v>49</v>
      </c>
      <c r="F51" s="100">
        <v>6</v>
      </c>
      <c r="G51" s="101">
        <v>4</v>
      </c>
      <c r="H51" s="101">
        <v>7</v>
      </c>
      <c r="I51" s="101">
        <v>5</v>
      </c>
      <c r="J51" s="101">
        <v>3</v>
      </c>
      <c r="K51" s="101">
        <v>2</v>
      </c>
      <c r="L51" s="101">
        <v>1</v>
      </c>
      <c r="M51" s="104">
        <v>7</v>
      </c>
      <c r="N51" s="64">
        <v>0</v>
      </c>
      <c r="O51" s="65">
        <v>0</v>
      </c>
      <c r="P51" s="65">
        <v>0</v>
      </c>
      <c r="Q51" s="65">
        <v>0</v>
      </c>
      <c r="R51" s="65">
        <v>0</v>
      </c>
      <c r="S51" s="65">
        <v>0</v>
      </c>
      <c r="T51" s="66">
        <v>0</v>
      </c>
      <c r="U51" s="73">
        <f>SUM(N51:T51)</f>
        <v>0</v>
      </c>
      <c r="V51" s="103">
        <f>SUMPRODUCT(F51:L51,N51:T51)*M51</f>
        <v>0</v>
      </c>
    </row>
    <row r="52" spans="1:22" ht="15.75" thickBot="1">
      <c r="A52" s="162"/>
      <c r="F52" s="18"/>
      <c r="G52" s="18"/>
      <c r="H52" s="18"/>
      <c r="I52" s="18"/>
      <c r="J52" s="18"/>
      <c r="K52" s="18"/>
      <c r="L52" s="18"/>
      <c r="M52" s="18"/>
      <c r="N52" s="45"/>
      <c r="O52" s="45"/>
      <c r="P52" s="45"/>
      <c r="Q52" s="45"/>
      <c r="R52" s="45"/>
      <c r="S52" s="45"/>
      <c r="T52" s="45"/>
      <c r="U52" s="22"/>
      <c r="V52" s="98"/>
    </row>
    <row r="53" spans="1:22" ht="15.75" thickBot="1">
      <c r="A53" s="162"/>
      <c r="M53" s="25" t="s">
        <v>63</v>
      </c>
      <c r="N53" s="67">
        <f aca="true" t="shared" si="3" ref="N53:T53">SUM(N27:N51)</f>
        <v>0</v>
      </c>
      <c r="O53" s="68">
        <f t="shared" si="3"/>
        <v>0</v>
      </c>
      <c r="P53" s="68">
        <f t="shared" si="3"/>
        <v>0</v>
      </c>
      <c r="Q53" s="68">
        <f t="shared" si="3"/>
        <v>0</v>
      </c>
      <c r="R53" s="68">
        <f t="shared" si="3"/>
        <v>0</v>
      </c>
      <c r="S53" s="68">
        <f t="shared" si="3"/>
        <v>0</v>
      </c>
      <c r="T53" s="69">
        <f t="shared" si="3"/>
        <v>0</v>
      </c>
      <c r="V53" s="39">
        <f>SUM(V27:V51)</f>
        <v>0</v>
      </c>
    </row>
    <row r="54" spans="1:20" ht="15.75" thickBot="1">
      <c r="A54" s="162"/>
      <c r="M54" s="25" t="s">
        <v>64</v>
      </c>
      <c r="N54" s="37">
        <f>D11</f>
        <v>0</v>
      </c>
      <c r="O54" s="38">
        <f>D12</f>
        <v>0</v>
      </c>
      <c r="P54" s="38">
        <f>D13</f>
        <v>0</v>
      </c>
      <c r="Q54" s="38">
        <f>D14</f>
        <v>0</v>
      </c>
      <c r="R54" s="31">
        <f>D15</f>
        <v>0</v>
      </c>
      <c r="S54" s="31">
        <f>D16</f>
        <v>0</v>
      </c>
      <c r="T54" s="70">
        <f>D17</f>
        <v>0</v>
      </c>
    </row>
    <row r="55" spans="2:9" ht="12.75" customHeight="1">
      <c r="B55" s="13"/>
      <c r="C55" s="13"/>
      <c r="D55" s="13"/>
      <c r="E55" s="13"/>
      <c r="F55" s="13"/>
      <c r="G55" s="13"/>
      <c r="H55" s="13"/>
      <c r="I55" s="13"/>
    </row>
    <row r="56" spans="2:9" ht="12.75" customHeight="1">
      <c r="B56" s="13"/>
      <c r="C56" s="13"/>
      <c r="D56" s="13"/>
      <c r="E56" s="13"/>
      <c r="F56" s="13"/>
      <c r="G56" s="13"/>
      <c r="H56" s="13"/>
      <c r="I56" s="13"/>
    </row>
    <row r="57" spans="2:9" ht="12.75" customHeight="1">
      <c r="B57" s="14"/>
      <c r="C57" s="13"/>
      <c r="D57" s="13"/>
      <c r="E57" s="13"/>
      <c r="F57" s="13"/>
      <c r="G57" s="13"/>
      <c r="H57" s="13"/>
      <c r="I57" s="13"/>
    </row>
    <row r="58" spans="2:9" ht="12.75" customHeight="1">
      <c r="B58" s="13"/>
      <c r="C58" s="13"/>
      <c r="D58" s="13"/>
      <c r="E58" s="13"/>
      <c r="F58" s="13"/>
      <c r="G58" s="13"/>
      <c r="H58" s="13"/>
      <c r="I58" s="13"/>
    </row>
    <row r="59" spans="2:9" ht="12.75" customHeight="1">
      <c r="B59" s="13"/>
      <c r="C59" s="13"/>
      <c r="D59" s="13"/>
      <c r="E59" s="13"/>
      <c r="F59" s="13"/>
      <c r="G59" s="13"/>
      <c r="H59" s="13"/>
      <c r="I59" s="13"/>
    </row>
    <row r="60" spans="2:9" ht="12.75" customHeight="1">
      <c r="B60" s="13"/>
      <c r="C60" s="13"/>
      <c r="D60" s="13"/>
      <c r="E60" s="13"/>
      <c r="F60" s="13"/>
      <c r="G60" s="13"/>
      <c r="H60" s="13"/>
      <c r="I60" s="13"/>
    </row>
    <row r="61" spans="2:9" ht="12.75" customHeight="1">
      <c r="B61" s="13"/>
      <c r="C61" s="13"/>
      <c r="D61" s="13"/>
      <c r="E61" s="13"/>
      <c r="F61" s="13"/>
      <c r="G61" s="13"/>
      <c r="H61" s="13"/>
      <c r="I61" s="13"/>
    </row>
    <row r="62" spans="2:9" ht="12.75" customHeight="1">
      <c r="B62" s="13"/>
      <c r="C62" s="13"/>
      <c r="D62" s="13"/>
      <c r="E62" s="13"/>
      <c r="F62" s="13"/>
      <c r="G62" s="13"/>
      <c r="H62" s="13"/>
      <c r="I62" s="13"/>
    </row>
    <row r="63" spans="2:9" ht="12.75" customHeight="1">
      <c r="B63" s="13"/>
      <c r="C63" s="13"/>
      <c r="D63" s="13"/>
      <c r="E63" s="13"/>
      <c r="F63" s="13"/>
      <c r="G63" s="13"/>
      <c r="H63" s="13"/>
      <c r="I63" s="13"/>
    </row>
    <row r="64" spans="2:9" ht="12.75" customHeight="1">
      <c r="B64" s="13"/>
      <c r="C64" s="13"/>
      <c r="D64" s="13"/>
      <c r="E64" s="13"/>
      <c r="F64" s="13"/>
      <c r="G64" s="13"/>
      <c r="H64" s="13"/>
      <c r="I64" s="13"/>
    </row>
  </sheetData>
  <sheetProtection/>
  <mergeCells count="4">
    <mergeCell ref="F25:L25"/>
    <mergeCell ref="N25:T25"/>
    <mergeCell ref="A10:A23"/>
    <mergeCell ref="A25:A54"/>
  </mergeCells>
  <printOptions/>
  <pageMargins left="0.25" right="0.25" top="0.75" bottom="0.75" header="0.3" footer="0.3"/>
  <pageSetup fitToHeight="1" fitToWidth="1" orientation="landscape" scale="57" r:id="rId2"/>
  <headerFooter alignWithMargins="0">
    <oddHeader>&amp;C&amp;f</oddHeader>
    <oddFooter>&amp;CPage &amp;p</oddFooter>
  </headerFooter>
  <ignoredErrors>
    <ignoredError sqref="U27:U51" formulaRange="1"/>
  </ignoredErrors>
  <drawing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B2:Z59"/>
  <sheetViews>
    <sheetView showGridLines="0" zoomScale="85" zoomScaleNormal="85" zoomScalePageLayoutView="0" workbookViewId="0" topLeftCell="A1">
      <selection activeCell="S12" sqref="S12"/>
    </sheetView>
  </sheetViews>
  <sheetFormatPr defaultColWidth="8.83203125" defaultRowHeight="10.5"/>
  <cols>
    <col min="1" max="1" width="4.83203125" style="1" customWidth="1"/>
    <col min="2" max="2" width="25.83203125" style="2" customWidth="1"/>
    <col min="3" max="5" width="12.83203125" style="2" customWidth="1"/>
    <col min="6" max="6" width="5.83203125" style="2" customWidth="1"/>
    <col min="7" max="7" width="10.83203125" style="2" customWidth="1"/>
    <col min="8" max="8" width="12.83203125" style="1" customWidth="1"/>
    <col min="9" max="9" width="14.16015625" style="1" customWidth="1"/>
    <col min="10" max="10" width="12.83203125" style="1" customWidth="1"/>
    <col min="11" max="11" width="16.83203125" style="1" customWidth="1"/>
    <col min="12" max="13" width="12.83203125" style="1" customWidth="1"/>
    <col min="14" max="14" width="8.83203125" style="1" customWidth="1"/>
    <col min="15" max="15" width="14.83203125" style="1" customWidth="1"/>
    <col min="16" max="17" width="10.83203125" style="1" customWidth="1"/>
    <col min="18" max="18" width="11.33203125" style="1" customWidth="1"/>
    <col min="19" max="26" width="5.83203125" style="1" customWidth="1"/>
    <col min="27" max="16384" width="8.83203125" style="1" customWidth="1"/>
  </cols>
  <sheetData>
    <row r="2" ht="15">
      <c r="B2" s="10"/>
    </row>
    <row r="3" spans="2:7" ht="15">
      <c r="B3" s="1"/>
      <c r="C3" s="1"/>
      <c r="D3" s="1"/>
      <c r="E3" s="1"/>
      <c r="F3" s="1"/>
      <c r="G3" s="1"/>
    </row>
    <row r="4" spans="2:7" ht="15">
      <c r="B4" s="1"/>
      <c r="C4" s="1"/>
      <c r="D4" s="1"/>
      <c r="E4" s="1"/>
      <c r="F4" s="1"/>
      <c r="G4" s="1"/>
    </row>
    <row r="5" spans="2:7" ht="15" customHeight="1">
      <c r="B5" s="1"/>
      <c r="C5" s="1"/>
      <c r="D5" s="1"/>
      <c r="E5" s="1"/>
      <c r="F5" s="1"/>
      <c r="G5" s="1"/>
    </row>
    <row r="6" spans="2:7" ht="15" customHeight="1">
      <c r="B6" s="1"/>
      <c r="C6" s="1"/>
      <c r="D6" s="1"/>
      <c r="E6" s="1"/>
      <c r="F6" s="1"/>
      <c r="G6" s="1"/>
    </row>
    <row r="7" spans="7:12" ht="15" customHeight="1">
      <c r="G7" s="165"/>
      <c r="H7" s="165"/>
      <c r="I7" s="165"/>
      <c r="J7" s="165"/>
      <c r="K7" s="165"/>
      <c r="L7" s="165"/>
    </row>
    <row r="8" spans="2:11" ht="15">
      <c r="B8" s="166" t="s">
        <v>116</v>
      </c>
      <c r="C8" s="166"/>
      <c r="D8" s="166"/>
      <c r="E8" s="166"/>
      <c r="G8" s="166" t="s">
        <v>117</v>
      </c>
      <c r="H8" s="166"/>
      <c r="I8" s="166"/>
      <c r="J8" s="166"/>
      <c r="K8" s="166"/>
    </row>
    <row r="9" spans="2:11" ht="15">
      <c r="B9" s="24"/>
      <c r="C9" s="24"/>
      <c r="D9" s="24"/>
      <c r="E9" s="24"/>
      <c r="G9" s="24"/>
      <c r="H9" s="24"/>
      <c r="I9" s="24"/>
      <c r="J9" s="24"/>
      <c r="K9" s="24"/>
    </row>
    <row r="10" spans="3:11" ht="30" customHeight="1" thickBot="1">
      <c r="C10" s="106" t="s">
        <v>121</v>
      </c>
      <c r="D10" s="106" t="s">
        <v>122</v>
      </c>
      <c r="E10" s="137" t="s">
        <v>65</v>
      </c>
      <c r="G10" s="1"/>
      <c r="H10" s="106" t="s">
        <v>121</v>
      </c>
      <c r="I10" s="106" t="s">
        <v>122</v>
      </c>
      <c r="J10" s="137" t="s">
        <v>65</v>
      </c>
      <c r="K10" s="137" t="s">
        <v>126</v>
      </c>
    </row>
    <row r="11" spans="2:26" ht="15" customHeight="1">
      <c r="B11" s="3" t="s">
        <v>114</v>
      </c>
      <c r="C11" s="138">
        <v>700</v>
      </c>
      <c r="D11" s="139">
        <v>500</v>
      </c>
      <c r="E11" s="140">
        <v>350</v>
      </c>
      <c r="F11" s="21"/>
      <c r="G11" s="1"/>
      <c r="Z11" s="21"/>
    </row>
    <row r="12" spans="2:26" ht="15" customHeight="1">
      <c r="B12" s="3" t="s">
        <v>113</v>
      </c>
      <c r="C12" s="141">
        <v>500</v>
      </c>
      <c r="D12" s="7">
        <v>800</v>
      </c>
      <c r="E12" s="142">
        <v>1200</v>
      </c>
      <c r="F12" s="21"/>
      <c r="G12" s="4"/>
      <c r="H12" s="167" t="s">
        <v>66</v>
      </c>
      <c r="I12" s="167"/>
      <c r="J12" s="167"/>
      <c r="K12" s="22"/>
      <c r="S12" s="21"/>
      <c r="T12" s="21"/>
      <c r="U12" s="21"/>
      <c r="V12" s="21"/>
      <c r="W12" s="21"/>
      <c r="X12" s="21"/>
      <c r="Y12" s="21"/>
      <c r="Z12" s="21"/>
    </row>
    <row r="13" spans="2:24" ht="15" customHeight="1" thickBot="1">
      <c r="B13" s="3" t="s">
        <v>112</v>
      </c>
      <c r="C13" s="143">
        <v>250</v>
      </c>
      <c r="D13" s="117">
        <v>150</v>
      </c>
      <c r="E13" s="144">
        <v>100</v>
      </c>
      <c r="G13" s="4" t="s">
        <v>67</v>
      </c>
      <c r="H13" s="122">
        <v>800</v>
      </c>
      <c r="I13" s="122">
        <v>1500</v>
      </c>
      <c r="J13" s="122">
        <v>2000</v>
      </c>
      <c r="K13" s="22"/>
      <c r="S13" s="22"/>
      <c r="T13" s="22"/>
      <c r="U13" s="22"/>
      <c r="V13" s="22"/>
      <c r="W13" s="22"/>
      <c r="X13" s="22"/>
    </row>
    <row r="14" spans="2:24" ht="15" customHeight="1" thickBot="1">
      <c r="B14" s="3" t="s">
        <v>123</v>
      </c>
      <c r="C14" s="128" t="s">
        <v>115</v>
      </c>
      <c r="D14" s="145">
        <v>500</v>
      </c>
      <c r="E14" s="146">
        <v>400</v>
      </c>
      <c r="G14" s="4" t="s">
        <v>118</v>
      </c>
      <c r="H14" s="120">
        <v>1200</v>
      </c>
      <c r="I14" s="22">
        <v>1500</v>
      </c>
      <c r="J14" s="47">
        <v>1600</v>
      </c>
      <c r="K14" s="22"/>
      <c r="S14" s="22"/>
      <c r="T14" s="22"/>
      <c r="U14" s="22"/>
      <c r="V14" s="22"/>
      <c r="W14" s="22"/>
      <c r="X14" s="22"/>
    </row>
    <row r="15" spans="7:24" ht="15" customHeight="1">
      <c r="G15" s="4" t="s">
        <v>119</v>
      </c>
      <c r="H15" s="120">
        <v>1500</v>
      </c>
      <c r="I15" s="22">
        <v>2000</v>
      </c>
      <c r="J15" s="47">
        <v>1000</v>
      </c>
      <c r="K15" s="22"/>
      <c r="S15" s="22"/>
      <c r="T15" s="22"/>
      <c r="U15" s="22"/>
      <c r="V15" s="22"/>
      <c r="W15" s="22"/>
      <c r="X15" s="22"/>
    </row>
    <row r="16" spans="2:24" ht="15" customHeight="1" thickBot="1">
      <c r="B16" s="1"/>
      <c r="C16" s="1"/>
      <c r="D16" s="1"/>
      <c r="E16" s="1"/>
      <c r="G16" s="4" t="s">
        <v>120</v>
      </c>
      <c r="H16" s="121">
        <v>2000</v>
      </c>
      <c r="I16" s="122">
        <v>2500</v>
      </c>
      <c r="J16" s="48">
        <v>0</v>
      </c>
      <c r="K16" s="22"/>
      <c r="S16" s="22"/>
      <c r="T16" s="22"/>
      <c r="U16" s="22"/>
      <c r="V16" s="22"/>
      <c r="W16" s="22"/>
      <c r="X16" s="22"/>
    </row>
    <row r="17" spans="2:24" ht="15" customHeight="1">
      <c r="B17" s="1"/>
      <c r="C17" s="1"/>
      <c r="D17" s="1"/>
      <c r="E17" s="1"/>
      <c r="G17" s="4"/>
      <c r="H17" s="107"/>
      <c r="I17" s="107"/>
      <c r="J17" s="107"/>
      <c r="K17" s="22"/>
      <c r="R17" s="22"/>
      <c r="S17" s="22"/>
      <c r="T17" s="22"/>
      <c r="U17" s="22"/>
      <c r="V17" s="22"/>
      <c r="W17" s="22"/>
      <c r="X17" s="22"/>
    </row>
    <row r="18" spans="2:24" ht="15" customHeight="1" thickBot="1">
      <c r="B18" s="1"/>
      <c r="C18" s="1"/>
      <c r="D18" s="1"/>
      <c r="E18" s="1"/>
      <c r="H18" s="168" t="s">
        <v>110</v>
      </c>
      <c r="I18" s="168"/>
      <c r="J18" s="168"/>
      <c r="K18" s="89"/>
      <c r="R18" s="22"/>
      <c r="S18" s="22"/>
      <c r="T18" s="22"/>
      <c r="U18" s="22"/>
      <c r="V18" s="22"/>
      <c r="W18" s="22"/>
      <c r="X18" s="22"/>
    </row>
    <row r="19" spans="2:24" ht="15" customHeight="1">
      <c r="B19" s="1"/>
      <c r="C19" s="1"/>
      <c r="D19" s="1"/>
      <c r="E19" s="1"/>
      <c r="G19" s="4" t="s">
        <v>118</v>
      </c>
      <c r="H19" s="108">
        <v>0</v>
      </c>
      <c r="I19" s="109">
        <v>0</v>
      </c>
      <c r="J19" s="110">
        <v>0</v>
      </c>
      <c r="K19" s="147">
        <f>SUMPRODUCT($C$13:$E$13,H19:J19)</f>
        <v>0</v>
      </c>
      <c r="R19" s="22"/>
      <c r="S19" s="22"/>
      <c r="T19" s="22"/>
      <c r="U19" s="22"/>
      <c r="V19" s="22"/>
      <c r="W19" s="22"/>
      <c r="X19" s="22"/>
    </row>
    <row r="20" spans="2:24" ht="15" customHeight="1">
      <c r="B20" s="1"/>
      <c r="C20" s="1"/>
      <c r="D20" s="1"/>
      <c r="E20" s="1"/>
      <c r="G20" s="4" t="s">
        <v>119</v>
      </c>
      <c r="H20" s="112">
        <v>0</v>
      </c>
      <c r="I20" s="74">
        <v>0</v>
      </c>
      <c r="J20" s="113">
        <v>0</v>
      </c>
      <c r="K20" s="147">
        <f>SUMPRODUCT($C$13:$E$13,H20:J20)</f>
        <v>0</v>
      </c>
      <c r="R20" s="22"/>
      <c r="S20" s="22"/>
      <c r="T20" s="22"/>
      <c r="U20" s="22"/>
      <c r="V20" s="22"/>
      <c r="W20" s="22"/>
      <c r="X20" s="22"/>
    </row>
    <row r="21" spans="2:24" ht="15" customHeight="1" thickBot="1">
      <c r="B21" s="1"/>
      <c r="C21" s="1"/>
      <c r="D21" s="1"/>
      <c r="E21" s="1"/>
      <c r="G21" s="4" t="s">
        <v>120</v>
      </c>
      <c r="H21" s="114">
        <v>0</v>
      </c>
      <c r="I21" s="115">
        <v>0</v>
      </c>
      <c r="J21" s="116">
        <v>0</v>
      </c>
      <c r="K21" s="148">
        <f>SUMPRODUCT($C$13:$E$13,H21:J21)</f>
        <v>0</v>
      </c>
      <c r="R21" s="22"/>
      <c r="S21" s="22"/>
      <c r="T21" s="22"/>
      <c r="U21" s="22"/>
      <c r="V21" s="22"/>
      <c r="W21" s="22"/>
      <c r="X21" s="22"/>
    </row>
    <row r="22" spans="2:24" ht="15" customHeight="1">
      <c r="B22" s="1"/>
      <c r="C22" s="1"/>
      <c r="D22" s="1"/>
      <c r="E22" s="1"/>
      <c r="G22" s="4"/>
      <c r="H22" s="75">
        <f>SUM(H19:H21)</f>
        <v>0</v>
      </c>
      <c r="I22" s="75">
        <f>SUM(I19:I21)</f>
        <v>0</v>
      </c>
      <c r="J22" s="75">
        <f>SUM(J19:J21)</f>
        <v>0</v>
      </c>
      <c r="K22" s="147">
        <f>SUM(K19:K21)</f>
        <v>0</v>
      </c>
      <c r="R22" s="22"/>
      <c r="S22" s="22"/>
      <c r="T22" s="22"/>
      <c r="U22" s="22"/>
      <c r="V22" s="22"/>
      <c r="W22" s="22"/>
      <c r="X22" s="22"/>
    </row>
    <row r="23" spans="2:24" ht="15" customHeight="1">
      <c r="B23" s="1"/>
      <c r="C23" s="1"/>
      <c r="D23" s="1"/>
      <c r="E23" s="1"/>
      <c r="G23" s="4"/>
      <c r="H23" s="22"/>
      <c r="I23" s="22"/>
      <c r="J23" s="22"/>
      <c r="K23" s="74"/>
      <c r="R23" s="22"/>
      <c r="S23" s="22"/>
      <c r="T23" s="22"/>
      <c r="U23" s="22"/>
      <c r="V23" s="22"/>
      <c r="W23" s="22"/>
      <c r="X23" s="22"/>
    </row>
    <row r="24" spans="2:24" ht="15" customHeight="1" thickBot="1">
      <c r="B24" s="1"/>
      <c r="C24" s="1"/>
      <c r="D24" s="1"/>
      <c r="E24" s="1"/>
      <c r="G24" s="4"/>
      <c r="H24" s="168" t="s">
        <v>109</v>
      </c>
      <c r="I24" s="168"/>
      <c r="J24" s="168"/>
      <c r="K24" s="89"/>
      <c r="R24" s="22"/>
      <c r="S24" s="22"/>
      <c r="T24" s="22"/>
      <c r="U24" s="22"/>
      <c r="V24" s="22"/>
      <c r="W24" s="22"/>
      <c r="X24" s="22"/>
    </row>
    <row r="25" spans="2:24" ht="15" customHeight="1">
      <c r="B25" s="1"/>
      <c r="C25" s="1"/>
      <c r="D25" s="1"/>
      <c r="E25" s="1"/>
      <c r="G25" s="4" t="s">
        <v>118</v>
      </c>
      <c r="H25" s="108">
        <v>0</v>
      </c>
      <c r="I25" s="109">
        <v>0</v>
      </c>
      <c r="J25" s="110">
        <v>0</v>
      </c>
      <c r="K25" s="147">
        <f>SUMPRODUCT($C$11:$E$11,H25:J25)</f>
        <v>0</v>
      </c>
      <c r="R25" s="22"/>
      <c r="S25" s="22"/>
      <c r="T25" s="22"/>
      <c r="U25" s="22"/>
      <c r="V25" s="22"/>
      <c r="W25" s="22"/>
      <c r="X25" s="22"/>
    </row>
    <row r="26" spans="2:24" ht="15" customHeight="1">
      <c r="B26" s="1"/>
      <c r="C26" s="1"/>
      <c r="D26" s="1"/>
      <c r="E26" s="1"/>
      <c r="G26" s="4" t="s">
        <v>119</v>
      </c>
      <c r="H26" s="112">
        <v>0</v>
      </c>
      <c r="I26" s="74">
        <v>0</v>
      </c>
      <c r="J26" s="113">
        <v>0</v>
      </c>
      <c r="K26" s="147">
        <f>SUMPRODUCT($C$11:$E$11,H26:J26)</f>
        <v>0</v>
      </c>
      <c r="R26" s="22"/>
      <c r="S26" s="22"/>
      <c r="T26" s="22"/>
      <c r="U26" s="22"/>
      <c r="V26" s="22"/>
      <c r="W26" s="22"/>
      <c r="X26" s="22"/>
    </row>
    <row r="27" spans="2:24" ht="15" customHeight="1" thickBot="1">
      <c r="B27" s="1"/>
      <c r="C27" s="1"/>
      <c r="D27" s="1"/>
      <c r="E27" s="1"/>
      <c r="G27" s="4" t="s">
        <v>120</v>
      </c>
      <c r="H27" s="114">
        <v>0</v>
      </c>
      <c r="I27" s="115">
        <v>0</v>
      </c>
      <c r="J27" s="116">
        <v>0</v>
      </c>
      <c r="K27" s="148">
        <f>SUMPRODUCT($C$11:$E$11,H27:J27)</f>
        <v>0</v>
      </c>
      <c r="R27" s="22"/>
      <c r="S27" s="22"/>
      <c r="T27" s="22"/>
      <c r="U27" s="22"/>
      <c r="V27" s="22"/>
      <c r="W27" s="22"/>
      <c r="X27" s="22"/>
    </row>
    <row r="28" spans="2:24" ht="15" customHeight="1">
      <c r="B28" s="1"/>
      <c r="C28" s="1"/>
      <c r="D28" s="1"/>
      <c r="E28" s="1"/>
      <c r="G28" s="3"/>
      <c r="H28" s="19">
        <f>SUM(H25:H27)</f>
        <v>0</v>
      </c>
      <c r="I28" s="19">
        <f>SUM(I25:I27)</f>
        <v>0</v>
      </c>
      <c r="J28" s="19">
        <f>SUM(J25:J27)</f>
        <v>0</v>
      </c>
      <c r="K28" s="147">
        <f>SUM(K25:K27)</f>
        <v>0</v>
      </c>
      <c r="R28" s="22"/>
      <c r="S28" s="22"/>
      <c r="T28" s="22"/>
      <c r="U28" s="22"/>
      <c r="V28" s="22"/>
      <c r="W28" s="22"/>
      <c r="X28" s="22"/>
    </row>
    <row r="29" spans="2:26" ht="15" customHeight="1">
      <c r="B29" s="1"/>
      <c r="C29" s="1"/>
      <c r="D29" s="1"/>
      <c r="E29" s="1"/>
      <c r="G29" s="3"/>
      <c r="H29" s="18"/>
      <c r="I29" s="18"/>
      <c r="J29" s="18"/>
      <c r="K29" s="149"/>
      <c r="Z29" s="3"/>
    </row>
    <row r="30" spans="2:26" ht="15" customHeight="1" thickBot="1">
      <c r="B30" s="1"/>
      <c r="C30" s="1"/>
      <c r="D30" s="1"/>
      <c r="E30" s="1"/>
      <c r="G30" s="4"/>
      <c r="H30" s="167" t="s">
        <v>124</v>
      </c>
      <c r="I30" s="167"/>
      <c r="J30" s="167"/>
      <c r="K30" s="89"/>
      <c r="Z30" s="3"/>
    </row>
    <row r="31" spans="2:26" ht="15" customHeight="1">
      <c r="B31" s="1"/>
      <c r="C31" s="1"/>
      <c r="D31" s="1"/>
      <c r="E31" s="1"/>
      <c r="G31" s="4" t="s">
        <v>118</v>
      </c>
      <c r="H31" s="154" t="s">
        <v>115</v>
      </c>
      <c r="I31" s="151">
        <v>0</v>
      </c>
      <c r="J31" s="110">
        <v>0</v>
      </c>
      <c r="K31" s="147">
        <f>I31*D14+J31*E14</f>
        <v>0</v>
      </c>
      <c r="Z31" s="3"/>
    </row>
    <row r="32" spans="2:11" ht="15" customHeight="1">
      <c r="B32" s="1"/>
      <c r="C32" s="1"/>
      <c r="D32" s="1"/>
      <c r="E32" s="1"/>
      <c r="G32" s="4" t="s">
        <v>119</v>
      </c>
      <c r="H32" s="154" t="s">
        <v>115</v>
      </c>
      <c r="I32" s="152">
        <v>0</v>
      </c>
      <c r="J32" s="113">
        <v>0</v>
      </c>
      <c r="K32" s="147">
        <f>I32*D14+J32*E14</f>
        <v>0</v>
      </c>
    </row>
    <row r="33" spans="2:13" ht="15" customHeight="1" thickBot="1">
      <c r="B33" s="1"/>
      <c r="C33" s="1"/>
      <c r="D33" s="1"/>
      <c r="E33" s="1"/>
      <c r="G33" s="4" t="s">
        <v>120</v>
      </c>
      <c r="H33" s="154" t="s">
        <v>115</v>
      </c>
      <c r="I33" s="153">
        <v>0</v>
      </c>
      <c r="J33" s="116">
        <v>0</v>
      </c>
      <c r="K33" s="148">
        <f>I33*D14+J33*E14</f>
        <v>0</v>
      </c>
      <c r="M33" s="4"/>
    </row>
    <row r="34" spans="2:11" ht="15" customHeight="1">
      <c r="B34" s="1"/>
      <c r="C34" s="1"/>
      <c r="D34" s="1"/>
      <c r="E34" s="1"/>
      <c r="G34" s="1"/>
      <c r="K34" s="150">
        <f>SUM(K31:K33)</f>
        <v>0</v>
      </c>
    </row>
    <row r="35" spans="2:10" ht="15" customHeight="1" thickBot="1">
      <c r="B35" s="1"/>
      <c r="C35" s="1"/>
      <c r="D35" s="1"/>
      <c r="E35" s="1"/>
      <c r="G35" s="3"/>
      <c r="H35" s="164" t="s">
        <v>69</v>
      </c>
      <c r="I35" s="164"/>
      <c r="J35" s="164"/>
    </row>
    <row r="36" spans="2:10" ht="15" customHeight="1">
      <c r="B36" s="1"/>
      <c r="C36" s="1"/>
      <c r="D36" s="1"/>
      <c r="E36" s="1"/>
      <c r="G36" s="4" t="s">
        <v>118</v>
      </c>
      <c r="H36" s="118">
        <f>H13+I31+H19-H25</f>
        <v>800</v>
      </c>
      <c r="I36" s="119">
        <f>I13+J31+I19-I25-I31</f>
        <v>1500</v>
      </c>
      <c r="J36" s="46">
        <f>J13+J19-J25-J31</f>
        <v>2000</v>
      </c>
    </row>
    <row r="37" spans="2:12" ht="15" customHeight="1">
      <c r="B37" s="1"/>
      <c r="C37" s="1"/>
      <c r="D37" s="1"/>
      <c r="E37" s="1"/>
      <c r="G37" s="4" t="s">
        <v>119</v>
      </c>
      <c r="H37" s="120">
        <f>H36+I32+H20-H26</f>
        <v>800</v>
      </c>
      <c r="I37" s="22">
        <f>I36+J32+I20-I26-I32</f>
        <v>1500</v>
      </c>
      <c r="J37" s="47">
        <f>J36+J20-J26-J32</f>
        <v>2000</v>
      </c>
      <c r="L37" s="26"/>
    </row>
    <row r="38" spans="7:11" ht="15" customHeight="1" thickBot="1">
      <c r="G38" s="4" t="s">
        <v>120</v>
      </c>
      <c r="H38" s="121">
        <f>H37+I33+H21-H27</f>
        <v>800</v>
      </c>
      <c r="I38" s="122">
        <f>I37+J33+I21-I27-I33</f>
        <v>1500</v>
      </c>
      <c r="J38" s="48">
        <f>J37+J21-J27-J33</f>
        <v>2000</v>
      </c>
      <c r="K38" s="12"/>
    </row>
    <row r="39" spans="8:11" ht="15" customHeight="1" thickBot="1">
      <c r="H39" s="26"/>
      <c r="I39" s="26"/>
      <c r="J39" s="26"/>
      <c r="K39" s="26"/>
    </row>
    <row r="40" spans="4:11" ht="15" customHeight="1" thickBot="1">
      <c r="D40" s="5"/>
      <c r="E40" s="5"/>
      <c r="H40" s="21"/>
      <c r="I40" s="21"/>
      <c r="J40" s="127" t="s">
        <v>125</v>
      </c>
      <c r="K40" s="111">
        <f>K22+K28+K34</f>
        <v>0</v>
      </c>
    </row>
    <row r="41" spans="4:15" ht="15" customHeight="1">
      <c r="D41" s="9"/>
      <c r="E41" s="9"/>
      <c r="G41" s="5"/>
      <c r="H41" s="22"/>
      <c r="I41" s="22"/>
      <c r="J41" s="22"/>
      <c r="K41" s="22"/>
      <c r="L41" s="22"/>
      <c r="M41" s="11"/>
      <c r="N41" s="4"/>
      <c r="O41" s="22"/>
    </row>
    <row r="42" spans="8:12" ht="15">
      <c r="H42" s="22"/>
      <c r="K42" s="22"/>
      <c r="L42" s="22"/>
    </row>
    <row r="43" spans="4:5" ht="15">
      <c r="D43" s="9"/>
      <c r="E43" s="9"/>
    </row>
    <row r="50" spans="2:8" ht="12.75" customHeight="1">
      <c r="B50" s="13"/>
      <c r="C50" s="13"/>
      <c r="D50" s="13"/>
      <c r="E50" s="13"/>
      <c r="F50" s="13"/>
      <c r="G50" s="13"/>
      <c r="H50" s="13"/>
    </row>
    <row r="51" spans="2:8" ht="12.75" customHeight="1">
      <c r="B51" s="13"/>
      <c r="C51" s="13"/>
      <c r="D51" s="13"/>
      <c r="E51" s="13"/>
      <c r="F51" s="13"/>
      <c r="G51" s="13"/>
      <c r="H51" s="13"/>
    </row>
    <row r="52" spans="2:8" ht="12.75" customHeight="1">
      <c r="B52" s="14"/>
      <c r="C52" s="13"/>
      <c r="D52" s="13"/>
      <c r="E52" s="13"/>
      <c r="F52" s="13"/>
      <c r="G52" s="13"/>
      <c r="H52" s="13"/>
    </row>
    <row r="53" spans="2:8" ht="12.75" customHeight="1">
      <c r="B53" s="13"/>
      <c r="C53" s="13"/>
      <c r="D53" s="13"/>
      <c r="E53" s="13"/>
      <c r="F53" s="13"/>
      <c r="G53" s="13"/>
      <c r="H53" s="13"/>
    </row>
    <row r="54" spans="2:8" ht="12.75" customHeight="1">
      <c r="B54" s="13"/>
      <c r="C54" s="13"/>
      <c r="D54" s="13"/>
      <c r="E54" s="13"/>
      <c r="F54" s="13"/>
      <c r="G54" s="13"/>
      <c r="H54" s="13"/>
    </row>
    <row r="55" spans="2:8" ht="12.75" customHeight="1">
      <c r="B55" s="13"/>
      <c r="C55" s="13"/>
      <c r="D55" s="13"/>
      <c r="E55" s="13"/>
      <c r="F55" s="13"/>
      <c r="G55" s="13"/>
      <c r="H55" s="13"/>
    </row>
    <row r="56" spans="2:8" ht="12.75" customHeight="1">
      <c r="B56" s="13"/>
      <c r="C56" s="13"/>
      <c r="D56" s="13"/>
      <c r="E56" s="13"/>
      <c r="F56" s="13"/>
      <c r="G56" s="13"/>
      <c r="H56" s="13"/>
    </row>
    <row r="57" spans="2:8" ht="12.75" customHeight="1">
      <c r="B57" s="13"/>
      <c r="C57" s="13"/>
      <c r="D57" s="13"/>
      <c r="E57" s="13"/>
      <c r="F57" s="13"/>
      <c r="G57" s="13"/>
      <c r="H57" s="13"/>
    </row>
    <row r="58" spans="2:8" ht="12.75" customHeight="1">
      <c r="B58" s="13"/>
      <c r="C58" s="13"/>
      <c r="D58" s="13"/>
      <c r="E58" s="13"/>
      <c r="F58" s="13"/>
      <c r="G58" s="13"/>
      <c r="H58" s="13"/>
    </row>
    <row r="59" spans="2:8" ht="12.75" customHeight="1">
      <c r="B59" s="13"/>
      <c r="C59" s="13"/>
      <c r="D59" s="13"/>
      <c r="E59" s="13"/>
      <c r="F59" s="13"/>
      <c r="G59" s="13"/>
      <c r="H59" s="13"/>
    </row>
  </sheetData>
  <sheetProtection/>
  <mergeCells count="8">
    <mergeCell ref="H35:J35"/>
    <mergeCell ref="G7:L7"/>
    <mergeCell ref="B8:E8"/>
    <mergeCell ref="G8:K8"/>
    <mergeCell ref="H30:J30"/>
    <mergeCell ref="H12:J12"/>
    <mergeCell ref="H18:J18"/>
    <mergeCell ref="H24:J24"/>
  </mergeCells>
  <printOptions/>
  <pageMargins left="0.25" right="0.25" top="0.75" bottom="0.75" header="0.3" footer="0.3"/>
  <pageSetup fitToHeight="1" fitToWidth="1" orientation="landscape" scale="71" r:id="rId2"/>
  <headerFooter alignWithMargins="0">
    <oddHeader>&amp;C&amp;f</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B2:N54"/>
  <sheetViews>
    <sheetView showGridLines="0" zoomScale="85" zoomScaleNormal="85" zoomScalePageLayoutView="0" workbookViewId="0" topLeftCell="A1">
      <selection activeCell="M23" sqref="M23"/>
    </sheetView>
  </sheetViews>
  <sheetFormatPr defaultColWidth="8.83203125" defaultRowHeight="10.5"/>
  <cols>
    <col min="1" max="1" width="8.83203125" style="1" customWidth="1"/>
    <col min="2" max="2" width="42.83203125" style="2" customWidth="1"/>
    <col min="3" max="4" width="8.83203125" style="2" customWidth="1"/>
    <col min="5" max="6" width="12.83203125" style="2" customWidth="1"/>
    <col min="7" max="7" width="5.66015625" style="2" customWidth="1"/>
    <col min="8" max="8" width="28.66015625" style="1" customWidth="1"/>
    <col min="9" max="14" width="11.83203125" style="1" customWidth="1"/>
    <col min="15" max="16384" width="8.83203125" style="1" customWidth="1"/>
  </cols>
  <sheetData>
    <row r="2" ht="15">
      <c r="B2" s="10"/>
    </row>
    <row r="3" spans="2:7" ht="15">
      <c r="B3" s="1"/>
      <c r="C3" s="1"/>
      <c r="D3" s="1"/>
      <c r="E3" s="1"/>
      <c r="F3" s="1"/>
      <c r="G3" s="1"/>
    </row>
    <row r="4" spans="2:7" ht="15">
      <c r="B4" s="1"/>
      <c r="C4" s="1"/>
      <c r="D4" s="1"/>
      <c r="E4" s="1"/>
      <c r="F4" s="1"/>
      <c r="G4" s="1"/>
    </row>
    <row r="5" spans="2:7" ht="15" customHeight="1">
      <c r="B5" s="1"/>
      <c r="C5" s="1"/>
      <c r="D5" s="1"/>
      <c r="E5" s="1"/>
      <c r="F5" s="1"/>
      <c r="G5" s="1"/>
    </row>
    <row r="6" spans="2:7" ht="15" customHeight="1">
      <c r="B6" s="1"/>
      <c r="C6" s="1"/>
      <c r="D6" s="1"/>
      <c r="E6" s="1"/>
      <c r="F6" s="1"/>
      <c r="G6" s="1"/>
    </row>
    <row r="7" ht="15" customHeight="1"/>
    <row r="8" ht="15" customHeight="1"/>
    <row r="9" ht="15" customHeight="1"/>
    <row r="10" ht="15" customHeight="1"/>
    <row r="11" ht="15" customHeight="1"/>
    <row r="12" ht="15" customHeight="1"/>
    <row r="13" spans="2:4" ht="15" customHeight="1">
      <c r="B13" s="124" t="s">
        <v>70</v>
      </c>
      <c r="C13" s="24" t="s">
        <v>71</v>
      </c>
      <c r="D13" s="24" t="s">
        <v>72</v>
      </c>
    </row>
    <row r="14" spans="2:14" ht="15" customHeight="1" thickBot="1">
      <c r="B14" s="24" t="s">
        <v>73</v>
      </c>
      <c r="C14" s="24" t="s">
        <v>74</v>
      </c>
      <c r="D14" s="24" t="s">
        <v>74</v>
      </c>
      <c r="E14" s="24" t="s">
        <v>68</v>
      </c>
      <c r="F14" s="24" t="s">
        <v>75</v>
      </c>
      <c r="H14" s="2"/>
      <c r="I14" s="24" t="s">
        <v>76</v>
      </c>
      <c r="J14" s="7"/>
      <c r="K14" s="7"/>
      <c r="L14" s="7"/>
      <c r="M14" s="7"/>
      <c r="N14" s="7"/>
    </row>
    <row r="15" spans="2:14" ht="15" customHeight="1">
      <c r="B15" s="16" t="s">
        <v>77</v>
      </c>
      <c r="C15" s="7">
        <v>6</v>
      </c>
      <c r="D15" s="7">
        <v>2</v>
      </c>
      <c r="E15" s="117">
        <f>200*C15+75*D15</f>
        <v>1350</v>
      </c>
      <c r="F15" s="125">
        <v>0</v>
      </c>
      <c r="H15" s="11" t="s">
        <v>78</v>
      </c>
      <c r="I15" s="132">
        <f>F15+F16+F17</f>
        <v>0</v>
      </c>
      <c r="J15" s="7"/>
      <c r="K15" s="7"/>
      <c r="L15" s="7"/>
      <c r="M15" s="7"/>
      <c r="N15" s="7"/>
    </row>
    <row r="16" spans="2:13" ht="15" customHeight="1">
      <c r="B16" s="16" t="s">
        <v>79</v>
      </c>
      <c r="C16" s="7">
        <v>3</v>
      </c>
      <c r="D16" s="7">
        <v>11</v>
      </c>
      <c r="E16" s="117">
        <f aca="true" t="shared" si="0" ref="E16:E28">200*C16+75*D16</f>
        <v>1425</v>
      </c>
      <c r="F16" s="126">
        <v>0</v>
      </c>
      <c r="G16" s="7"/>
      <c r="H16" s="2" t="s">
        <v>80</v>
      </c>
      <c r="I16" s="133">
        <f>F20+F25</f>
        <v>0</v>
      </c>
      <c r="J16" s="3"/>
      <c r="K16" s="3"/>
      <c r="L16" s="11"/>
      <c r="M16" s="11"/>
    </row>
    <row r="17" spans="2:12" ht="15" customHeight="1">
      <c r="B17" s="16" t="s">
        <v>81</v>
      </c>
      <c r="C17" s="7">
        <v>5</v>
      </c>
      <c r="D17" s="7">
        <v>10</v>
      </c>
      <c r="E17" s="117">
        <f t="shared" si="0"/>
        <v>1750</v>
      </c>
      <c r="F17" s="126">
        <v>0</v>
      </c>
      <c r="G17" s="7"/>
      <c r="H17" s="2" t="s">
        <v>82</v>
      </c>
      <c r="I17" s="133">
        <f>F18+F19</f>
        <v>0</v>
      </c>
      <c r="J17" s="3"/>
      <c r="K17" s="3"/>
      <c r="L17" s="2"/>
    </row>
    <row r="18" spans="2:13" ht="15" customHeight="1">
      <c r="B18" s="16" t="s">
        <v>83</v>
      </c>
      <c r="C18" s="7">
        <v>4</v>
      </c>
      <c r="D18" s="7">
        <v>10</v>
      </c>
      <c r="E18" s="117">
        <f t="shared" si="0"/>
        <v>1550</v>
      </c>
      <c r="F18" s="126">
        <v>0</v>
      </c>
      <c r="G18" s="7"/>
      <c r="H18" s="2" t="s">
        <v>84</v>
      </c>
      <c r="I18" s="133">
        <f>F26+F22</f>
        <v>0</v>
      </c>
      <c r="J18" s="3"/>
      <c r="K18" s="3"/>
      <c r="L18" s="2"/>
      <c r="M18" s="2"/>
    </row>
    <row r="19" spans="2:11" ht="15" customHeight="1">
      <c r="B19" s="16" t="s">
        <v>85</v>
      </c>
      <c r="C19" s="7">
        <v>6</v>
      </c>
      <c r="D19" s="7">
        <v>5</v>
      </c>
      <c r="E19" s="117">
        <f t="shared" si="0"/>
        <v>1575</v>
      </c>
      <c r="F19" s="126">
        <v>0</v>
      </c>
      <c r="G19" s="7"/>
      <c r="H19" s="2" t="s">
        <v>86</v>
      </c>
      <c r="I19" s="134">
        <f>F20+F21+F22</f>
        <v>0</v>
      </c>
      <c r="J19" s="3"/>
      <c r="K19" s="3"/>
    </row>
    <row r="20" spans="2:11" ht="15" customHeight="1">
      <c r="B20" s="16" t="s">
        <v>87</v>
      </c>
      <c r="C20" s="7">
        <v>6</v>
      </c>
      <c r="D20" s="7">
        <v>3</v>
      </c>
      <c r="E20" s="117">
        <f t="shared" si="0"/>
        <v>1425</v>
      </c>
      <c r="F20" s="126">
        <v>0</v>
      </c>
      <c r="H20" s="16" t="s">
        <v>88</v>
      </c>
      <c r="I20" s="134">
        <f>F15+F28</f>
        <v>0</v>
      </c>
      <c r="J20" s="3"/>
      <c r="K20" s="3"/>
    </row>
    <row r="21" spans="2:11" ht="15" customHeight="1">
      <c r="B21" s="16" t="s">
        <v>89</v>
      </c>
      <c r="C21" s="7">
        <v>3</v>
      </c>
      <c r="D21" s="7">
        <v>12</v>
      </c>
      <c r="E21" s="117">
        <f t="shared" si="0"/>
        <v>1500</v>
      </c>
      <c r="F21" s="126">
        <v>0</v>
      </c>
      <c r="H21" s="16" t="s">
        <v>90</v>
      </c>
      <c r="I21" s="133">
        <f>F23+F24</f>
        <v>0</v>
      </c>
      <c r="J21" s="3"/>
      <c r="K21" s="3"/>
    </row>
    <row r="22" spans="2:9" ht="15" customHeight="1">
      <c r="B22" s="16" t="s">
        <v>91</v>
      </c>
      <c r="C22" s="7">
        <v>7</v>
      </c>
      <c r="D22" s="7">
        <v>7</v>
      </c>
      <c r="E22" s="117">
        <f t="shared" si="0"/>
        <v>1925</v>
      </c>
      <c r="F22" s="126">
        <v>0</v>
      </c>
      <c r="H22" s="16" t="s">
        <v>92</v>
      </c>
      <c r="I22" s="134">
        <f>F17+F27</f>
        <v>0</v>
      </c>
    </row>
    <row r="23" spans="2:9" ht="15" customHeight="1">
      <c r="B23" s="16" t="s">
        <v>93</v>
      </c>
      <c r="C23" s="7">
        <v>6</v>
      </c>
      <c r="D23" s="7">
        <v>5</v>
      </c>
      <c r="E23" s="117">
        <f t="shared" si="0"/>
        <v>1575</v>
      </c>
      <c r="F23" s="126">
        <v>0</v>
      </c>
      <c r="H23" s="16" t="s">
        <v>94</v>
      </c>
      <c r="I23" s="133">
        <f>F25+F26</f>
        <v>0</v>
      </c>
    </row>
    <row r="24" spans="2:9" ht="15" customHeight="1">
      <c r="B24" s="16" t="s">
        <v>95</v>
      </c>
      <c r="C24" s="18">
        <v>4</v>
      </c>
      <c r="D24" s="7">
        <v>5</v>
      </c>
      <c r="E24" s="117">
        <f t="shared" si="0"/>
        <v>1175</v>
      </c>
      <c r="F24" s="126">
        <v>0</v>
      </c>
      <c r="H24" s="16" t="s">
        <v>96</v>
      </c>
      <c r="I24" s="133">
        <f>F23</f>
        <v>0</v>
      </c>
    </row>
    <row r="25" spans="2:9" ht="15" customHeight="1">
      <c r="B25" s="16" t="s">
        <v>97</v>
      </c>
      <c r="C25" s="7">
        <v>7</v>
      </c>
      <c r="D25" s="7">
        <v>7</v>
      </c>
      <c r="E25" s="117">
        <f t="shared" si="0"/>
        <v>1925</v>
      </c>
      <c r="F25" s="126">
        <v>0</v>
      </c>
      <c r="H25" s="16" t="s">
        <v>98</v>
      </c>
      <c r="I25" s="133">
        <f>F27+F28</f>
        <v>0</v>
      </c>
    </row>
    <row r="26" spans="2:9" ht="15" customHeight="1" thickBot="1">
      <c r="B26" s="16" t="s">
        <v>99</v>
      </c>
      <c r="C26" s="18">
        <v>8</v>
      </c>
      <c r="D26" s="7">
        <v>3</v>
      </c>
      <c r="E26" s="117">
        <f t="shared" si="0"/>
        <v>1825</v>
      </c>
      <c r="F26" s="126">
        <v>0</v>
      </c>
      <c r="H26" s="16" t="s">
        <v>100</v>
      </c>
      <c r="I26" s="135">
        <f>F19+F24</f>
        <v>0</v>
      </c>
    </row>
    <row r="27" spans="2:6" ht="15" customHeight="1">
      <c r="B27" s="16" t="s">
        <v>101</v>
      </c>
      <c r="C27" s="19">
        <v>4</v>
      </c>
      <c r="D27" s="19">
        <v>3</v>
      </c>
      <c r="E27" s="117">
        <f t="shared" si="0"/>
        <v>1025</v>
      </c>
      <c r="F27" s="126">
        <v>0</v>
      </c>
    </row>
    <row r="28" spans="2:6" ht="15" customHeight="1" thickBot="1">
      <c r="B28" s="16" t="s">
        <v>102</v>
      </c>
      <c r="C28" s="19">
        <v>7</v>
      </c>
      <c r="D28" s="19">
        <v>9</v>
      </c>
      <c r="E28" s="117">
        <f t="shared" si="0"/>
        <v>2075</v>
      </c>
      <c r="F28" s="126">
        <v>0</v>
      </c>
    </row>
    <row r="29" spans="2:8" ht="15" customHeight="1" thickBot="1">
      <c r="B29" s="6"/>
      <c r="C29" s="15"/>
      <c r="D29" s="15"/>
      <c r="E29" s="15" t="s">
        <v>106</v>
      </c>
      <c r="F29" s="136">
        <f>SUMPRODUCT(E15:E28,F15:F28)</f>
        <v>0</v>
      </c>
      <c r="G29" s="123"/>
      <c r="H29" s="4"/>
    </row>
    <row r="30" ht="15" customHeight="1">
      <c r="H30" s="3"/>
    </row>
    <row r="31" ht="15" customHeight="1">
      <c r="K31" s="12"/>
    </row>
    <row r="32" ht="15" customHeight="1"/>
    <row r="33" ht="15" customHeight="1"/>
    <row r="34" ht="15" customHeight="1"/>
    <row r="35" spans="4:5" ht="15" customHeight="1">
      <c r="D35" s="5"/>
      <c r="E35" s="5"/>
    </row>
    <row r="36" spans="4:8" ht="15" customHeight="1">
      <c r="D36" s="9"/>
      <c r="E36" s="9"/>
      <c r="G36" s="5"/>
      <c r="H36" s="8"/>
    </row>
    <row r="38" spans="4:5" ht="15">
      <c r="D38" s="9"/>
      <c r="E38" s="9"/>
    </row>
    <row r="45" spans="2:8" ht="12.75" customHeight="1">
      <c r="B45" s="13"/>
      <c r="C45" s="13"/>
      <c r="D45" s="13"/>
      <c r="E45" s="13"/>
      <c r="F45" s="13"/>
      <c r="G45" s="13"/>
      <c r="H45" s="13"/>
    </row>
    <row r="46" spans="2:8" ht="12.75" customHeight="1">
      <c r="B46" s="13"/>
      <c r="C46" s="13"/>
      <c r="D46" s="13"/>
      <c r="E46" s="13"/>
      <c r="F46" s="13"/>
      <c r="G46" s="13"/>
      <c r="H46" s="13"/>
    </row>
    <row r="47" spans="2:8" ht="12.75" customHeight="1">
      <c r="B47" s="14"/>
      <c r="C47" s="13"/>
      <c r="D47" s="13"/>
      <c r="E47" s="13"/>
      <c r="F47" s="13"/>
      <c r="G47" s="13"/>
      <c r="H47" s="13"/>
    </row>
    <row r="48" spans="2:8" ht="12.75" customHeight="1">
      <c r="B48" s="13"/>
      <c r="C48" s="13"/>
      <c r="D48" s="13"/>
      <c r="E48" s="13"/>
      <c r="F48" s="13"/>
      <c r="G48" s="13"/>
      <c r="H48" s="13"/>
    </row>
    <row r="49" spans="2:8" ht="12.75" customHeight="1">
      <c r="B49" s="13"/>
      <c r="C49" s="13"/>
      <c r="D49" s="13"/>
      <c r="E49" s="13"/>
      <c r="F49" s="13"/>
      <c r="G49" s="13"/>
      <c r="H49" s="13"/>
    </row>
    <row r="50" spans="2:8" ht="12.75" customHeight="1">
      <c r="B50" s="13"/>
      <c r="C50" s="13"/>
      <c r="D50" s="13"/>
      <c r="E50" s="13"/>
      <c r="F50" s="13"/>
      <c r="G50" s="13"/>
      <c r="H50" s="13"/>
    </row>
    <row r="51" spans="2:8" ht="12.75" customHeight="1">
      <c r="B51" s="13"/>
      <c r="C51" s="13"/>
      <c r="D51" s="13"/>
      <c r="E51" s="13"/>
      <c r="F51" s="13"/>
      <c r="G51" s="13"/>
      <c r="H51" s="13"/>
    </row>
    <row r="52" spans="2:8" ht="12.75" customHeight="1">
      <c r="B52" s="13"/>
      <c r="C52" s="13"/>
      <c r="D52" s="13"/>
      <c r="E52" s="13"/>
      <c r="F52" s="13"/>
      <c r="G52" s="13"/>
      <c r="H52" s="13"/>
    </row>
    <row r="53" spans="2:8" ht="12.75" customHeight="1">
      <c r="B53" s="13"/>
      <c r="C53" s="13"/>
      <c r="D53" s="13"/>
      <c r="E53" s="13"/>
      <c r="F53" s="13"/>
      <c r="G53" s="13"/>
      <c r="H53" s="13"/>
    </row>
    <row r="54" spans="2:8" ht="12.75" customHeight="1">
      <c r="B54" s="13"/>
      <c r="C54" s="13"/>
      <c r="D54" s="13"/>
      <c r="E54" s="13"/>
      <c r="F54" s="13"/>
      <c r="G54" s="13"/>
      <c r="H54" s="13"/>
    </row>
  </sheetData>
  <sheetProtection/>
  <printOptions/>
  <pageMargins left="0.25" right="0.25" top="0.75" bottom="0.75" header="0.3" footer="0.3"/>
  <pageSetup fitToHeight="1" fitToWidth="1" orientation="landscape" scale="91" r:id="rId2"/>
  <headerFooter alignWithMargins="0">
    <oddHeader>&amp;C&amp;f</oddHeader>
    <oddFooter>&amp;CPage &amp;p</oddFooter>
  </headerFooter>
  <ignoredErrors>
    <ignoredError sqref="I22 I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S Steidel</dc:creator>
  <cp:keywords/>
  <dc:description/>
  <cp:lastModifiedBy>Chris Riche</cp:lastModifiedBy>
  <cp:lastPrinted>2011-09-06T19:22:04Z</cp:lastPrinted>
  <dcterms:created xsi:type="dcterms:W3CDTF">2011-07-26T19:41:35Z</dcterms:created>
  <dcterms:modified xsi:type="dcterms:W3CDTF">2011-10-10T17:02:31Z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