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240" windowHeight="12435" tabRatio="948"/>
  </bookViews>
  <sheets>
    <sheet name="Capital Budgeting data" sheetId="36" r:id="rId1"/>
    <sheet name="Capital Budgeting Opt" sheetId="13" r:id="rId2"/>
    <sheet name="At least 1 project" sheetId="21" r:id="rId3"/>
    <sheet name="Mutually Exclusive " sheetId="20" r:id="rId4"/>
    <sheet name="Contingency " sheetId="19" r:id="rId5"/>
    <sheet name=" Fixed Charge" sheetId="23" r:id="rId6"/>
    <sheet name="Threshold Level" sheetId="38" r:id="rId7"/>
    <sheet name="Semi-continuous" sheetId="37" r:id="rId8"/>
    <sheet name="Non-smooth" sheetId="42" r:id="rId9"/>
    <sheet name="Linearizing IF" sheetId="43" r:id="rId10"/>
    <sheet name="ABS" sheetId="32" r:id="rId11"/>
    <sheet name="ABS-Linear" sheetId="33" r:id="rId12"/>
  </sheets>
  <definedNames>
    <definedName name="coin_cuttype" localSheetId="5" hidden="1">1</definedName>
    <definedName name="coin_cuttype" localSheetId="2" hidden="1">1</definedName>
    <definedName name="coin_cuttype" localSheetId="0" hidden="1">1</definedName>
    <definedName name="coin_cuttype" localSheetId="1" hidden="1">1</definedName>
    <definedName name="coin_cuttype" localSheetId="9" hidden="1">1</definedName>
    <definedName name="coin_cuttype" localSheetId="3" hidden="1">1</definedName>
    <definedName name="coin_cuttype" localSheetId="8" hidden="1">1</definedName>
    <definedName name="coin_dualtol" localSheetId="5" hidden="1">0.0000001</definedName>
    <definedName name="coin_dualtol" localSheetId="2" hidden="1">0.0000001</definedName>
    <definedName name="coin_dualtol" localSheetId="0" hidden="1">0.0000001</definedName>
    <definedName name="coin_dualtol" localSheetId="1" hidden="1">0.0000001</definedName>
    <definedName name="coin_dualtol" localSheetId="9" hidden="1">0.0000001</definedName>
    <definedName name="coin_dualtol" localSheetId="3" hidden="1">0.0000001</definedName>
    <definedName name="coin_dualtol" localSheetId="8" hidden="1">0.0000001</definedName>
    <definedName name="coin_heurs" localSheetId="5" hidden="1">1</definedName>
    <definedName name="coin_heurs" localSheetId="2" hidden="1">1</definedName>
    <definedName name="coin_heurs" localSheetId="0" hidden="1">1</definedName>
    <definedName name="coin_heurs" localSheetId="1" hidden="1">1</definedName>
    <definedName name="coin_heurs" localSheetId="9" hidden="1">1</definedName>
    <definedName name="coin_heurs" localSheetId="3" hidden="1">1</definedName>
    <definedName name="coin_heurs" localSheetId="8" hidden="1">1</definedName>
    <definedName name="coin_integerpresolve" localSheetId="5" hidden="1">1</definedName>
    <definedName name="coin_integerpresolve" localSheetId="2" hidden="1">1</definedName>
    <definedName name="coin_integerpresolve" localSheetId="0" hidden="1">1</definedName>
    <definedName name="coin_integerpresolve" localSheetId="1" hidden="1">1</definedName>
    <definedName name="coin_integerpresolve" localSheetId="9" hidden="1">1</definedName>
    <definedName name="coin_integerpresolve" localSheetId="3" hidden="1">1</definedName>
    <definedName name="coin_integerpresolve" localSheetId="8" hidden="1">1</definedName>
    <definedName name="coin_presolve1" localSheetId="5" hidden="1">1</definedName>
    <definedName name="coin_presolve1" localSheetId="2" hidden="1">1</definedName>
    <definedName name="coin_presolve1" localSheetId="0" hidden="1">1</definedName>
    <definedName name="coin_presolve1" localSheetId="1" hidden="1">1</definedName>
    <definedName name="coin_presolve1" localSheetId="9" hidden="1">1</definedName>
    <definedName name="coin_presolve1" localSheetId="3" hidden="1">1</definedName>
    <definedName name="coin_presolve1" localSheetId="8" hidden="1">1</definedName>
    <definedName name="coin_primaltol" localSheetId="5" hidden="1">0.0000001</definedName>
    <definedName name="coin_primaltol" localSheetId="2" hidden="1">0.0000001</definedName>
    <definedName name="coin_primaltol" localSheetId="0" hidden="1">0.0000001</definedName>
    <definedName name="coin_primaltol" localSheetId="1" hidden="1">0.0000001</definedName>
    <definedName name="coin_primaltol" localSheetId="9" hidden="1">0.0000001</definedName>
    <definedName name="coin_primaltol" localSheetId="3" hidden="1">0.0000001</definedName>
    <definedName name="coin_primaltol" localSheetId="8" hidden="1">0.0000001</definedName>
    <definedName name="solver_adj" localSheetId="5" hidden="1">' Fixed Charge'!$C$5:$E$6</definedName>
    <definedName name="solver_adj" localSheetId="10" hidden="1">ABS!$A$1</definedName>
    <definedName name="solver_adj" localSheetId="11" hidden="1">'ABS-Linear'!$A$1</definedName>
    <definedName name="solver_adj" localSheetId="2" hidden="1">'At least 1 project'!$C$5:$G$5</definedName>
    <definedName name="solver_adj" localSheetId="1" hidden="1">'Capital Budgeting Opt'!$C$5:$G$5</definedName>
    <definedName name="solver_adj" localSheetId="4" hidden="1">'Contingency '!$C$5:$G$5</definedName>
    <definedName name="solver_adj" localSheetId="9" hidden="1">'Linearizing IF'!$C$5:$E$6</definedName>
    <definedName name="solver_adj" localSheetId="3" hidden="1">'Mutually Exclusive '!$C$5:$G$5</definedName>
    <definedName name="solver_adj" localSheetId="8" hidden="1">'Non-smooth'!$C$5:$E$6</definedName>
    <definedName name="solver_adj" localSheetId="7" hidden="1">'Semi-continuous'!$C$5:$E$6</definedName>
    <definedName name="solver_adj" localSheetId="6" hidden="1">'Threshold Level'!$C$5:$E$6</definedName>
    <definedName name="solver_adj_ob" localSheetId="5" hidden="1">1</definedName>
    <definedName name="solver_adj_ob" localSheetId="10" hidden="1">1</definedName>
    <definedName name="solver_adj_ob" localSheetId="11" hidden="1">1</definedName>
    <definedName name="solver_adj_ob" localSheetId="2" hidden="1">1</definedName>
    <definedName name="solver_adj_ob" localSheetId="0" hidden="1">1</definedName>
    <definedName name="solver_adj_ob" localSheetId="1" hidden="1">1</definedName>
    <definedName name="solver_adj_ob" localSheetId="4" hidden="1">1</definedName>
    <definedName name="solver_adj_ob" localSheetId="9" hidden="1">1</definedName>
    <definedName name="solver_adj_ob" localSheetId="3" hidden="1">1</definedName>
    <definedName name="solver_adj_ob" localSheetId="8" hidden="1">1</definedName>
    <definedName name="solver_adj_ob" localSheetId="7" hidden="1">1</definedName>
    <definedName name="solver_adj_ob" localSheetId="6" hidden="1">1</definedName>
    <definedName name="solver_adj_ob1" localSheetId="10" hidden="1">1</definedName>
    <definedName name="solver_adj_ob1" localSheetId="11" hidden="1">1</definedName>
    <definedName name="solver_adj_ob1" localSheetId="2" hidden="1">1</definedName>
    <definedName name="solver_adj_ob1" localSheetId="9" hidden="1">1</definedName>
    <definedName name="solver_adj1" localSheetId="11" hidden="1">'ABS-Linear'!$E$3</definedName>
    <definedName name="solver_adj1" localSheetId="9" hidden="1">'Linearizing IF'!$H$5</definedName>
    <definedName name="solver_cct" localSheetId="0" hidden="1">20</definedName>
    <definedName name="solver_cct" localSheetId="1" hidden="1">20</definedName>
    <definedName name="solver_cgt" localSheetId="0" hidden="1">1</definedName>
    <definedName name="solver_cgt" localSheetId="1" hidden="1">1</definedName>
    <definedName name="solver_cha" localSheetId="5" hidden="1">0</definedName>
    <definedName name="solver_cha" localSheetId="10" hidden="1">0</definedName>
    <definedName name="solver_cha" localSheetId="11" hidden="1">0</definedName>
    <definedName name="solver_cha" localSheetId="2" hidden="1">0</definedName>
    <definedName name="solver_cha" localSheetId="0" hidden="1">0</definedName>
    <definedName name="solver_cha" localSheetId="1" hidden="1">0</definedName>
    <definedName name="solver_cha" localSheetId="4" hidden="1">0</definedName>
    <definedName name="solver_cha" localSheetId="9" hidden="1">0</definedName>
    <definedName name="solver_cha" localSheetId="3" hidden="1">0</definedName>
    <definedName name="solver_cha" localSheetId="8" hidden="1">0</definedName>
    <definedName name="solver_cha" localSheetId="7" hidden="1">0</definedName>
    <definedName name="solver_cha" localSheetId="6" hidden="1">0</definedName>
    <definedName name="solver_chc1" localSheetId="5" hidden="1">0</definedName>
    <definedName name="solver_chc1" localSheetId="10" hidden="1">0</definedName>
    <definedName name="solver_chc1" localSheetId="11" hidden="1">0</definedName>
    <definedName name="solver_chc1" localSheetId="2" hidden="1">0</definedName>
    <definedName name="solver_chc1" localSheetId="0" hidden="1">0</definedName>
    <definedName name="solver_chc1" localSheetId="1" hidden="1">0</definedName>
    <definedName name="solver_chc1" localSheetId="4" hidden="1">0</definedName>
    <definedName name="solver_chc1" localSheetId="9" hidden="1">0</definedName>
    <definedName name="solver_chc1" localSheetId="3" hidden="1">0</definedName>
    <definedName name="solver_chc1" localSheetId="8" hidden="1">0</definedName>
    <definedName name="solver_chc1" localSheetId="7" hidden="1">0</definedName>
    <definedName name="solver_chc1" localSheetId="6" hidden="1">0</definedName>
    <definedName name="solver_chc2" localSheetId="5" hidden="1">0</definedName>
    <definedName name="solver_chc2" localSheetId="10" hidden="1">0</definedName>
    <definedName name="solver_chc2" localSheetId="11" hidden="1">0</definedName>
    <definedName name="solver_chc2" localSheetId="2" hidden="1">0</definedName>
    <definedName name="solver_chc2" localSheetId="0" hidden="1">0</definedName>
    <definedName name="solver_chc2" localSheetId="1" hidden="1">0</definedName>
    <definedName name="solver_chc2" localSheetId="4" hidden="1">0</definedName>
    <definedName name="solver_chc2" localSheetId="9" hidden="1">0</definedName>
    <definedName name="solver_chc2" localSheetId="3" hidden="1">0</definedName>
    <definedName name="solver_chc2" localSheetId="8" hidden="1">0</definedName>
    <definedName name="solver_chc2" localSheetId="7" hidden="1">0</definedName>
    <definedName name="solver_chc2" localSheetId="6" hidden="1">0</definedName>
    <definedName name="solver_chc3" localSheetId="5" hidden="1">0</definedName>
    <definedName name="solver_chc3" localSheetId="11" hidden="1">0</definedName>
    <definedName name="solver_chc3" localSheetId="2" hidden="1">0</definedName>
    <definedName name="solver_chc3" localSheetId="4" hidden="1">0</definedName>
    <definedName name="solver_chc3" localSheetId="9" hidden="1">0</definedName>
    <definedName name="solver_chc3" localSheetId="3" hidden="1">0</definedName>
    <definedName name="solver_chc3" localSheetId="8" hidden="1">0</definedName>
    <definedName name="solver_chc3" localSheetId="7" hidden="1">0</definedName>
    <definedName name="solver_chc3" localSheetId="6" hidden="1">0</definedName>
    <definedName name="solver_chc4" localSheetId="5" hidden="1">0</definedName>
    <definedName name="solver_chc4" localSheetId="9" hidden="1">0</definedName>
    <definedName name="solver_chc4" localSheetId="3" hidden="1">0</definedName>
    <definedName name="solver_chc4" localSheetId="8" hidden="1">0</definedName>
    <definedName name="solver_chc4" localSheetId="7" hidden="1">0</definedName>
    <definedName name="solver_chc4" localSheetId="6" hidden="1">0</definedName>
    <definedName name="solver_chc5" localSheetId="9" hidden="1">0</definedName>
    <definedName name="solver_chc5" localSheetId="3" hidden="1">0</definedName>
    <definedName name="solver_chc5" localSheetId="7" hidden="1">0</definedName>
    <definedName name="solver_chc6" localSheetId="9" hidden="1">0</definedName>
    <definedName name="solver_chc6" localSheetId="7" hidden="1">0</definedName>
    <definedName name="solver_chn" localSheetId="5" hidden="1">4</definedName>
    <definedName name="solver_chn" localSheetId="10" hidden="1">4</definedName>
    <definedName name="solver_chn" localSheetId="11" hidden="1">4</definedName>
    <definedName name="solver_chn" localSheetId="2" hidden="1">4</definedName>
    <definedName name="solver_chn" localSheetId="0" hidden="1">4</definedName>
    <definedName name="solver_chn" localSheetId="1" hidden="1">4</definedName>
    <definedName name="solver_chn" localSheetId="4" hidden="1">4</definedName>
    <definedName name="solver_chn" localSheetId="9" hidden="1">4</definedName>
    <definedName name="solver_chn" localSheetId="3" hidden="1">4</definedName>
    <definedName name="solver_chn" localSheetId="8" hidden="1">4</definedName>
    <definedName name="solver_chn" localSheetId="7" hidden="1">4</definedName>
    <definedName name="solver_chn" localSheetId="6" hidden="1">4</definedName>
    <definedName name="solver_chp1" localSheetId="5" hidden="1">0</definedName>
    <definedName name="solver_chp1" localSheetId="10" hidden="1">0</definedName>
    <definedName name="solver_chp1" localSheetId="11" hidden="1">0</definedName>
    <definedName name="solver_chp1" localSheetId="2" hidden="1">0</definedName>
    <definedName name="solver_chp1" localSheetId="0" hidden="1">0</definedName>
    <definedName name="solver_chp1" localSheetId="1" hidden="1">0</definedName>
    <definedName name="solver_chp1" localSheetId="4" hidden="1">0</definedName>
    <definedName name="solver_chp1" localSheetId="9" hidden="1">0</definedName>
    <definedName name="solver_chp1" localSheetId="3" hidden="1">0</definedName>
    <definedName name="solver_chp1" localSheetId="8" hidden="1">0</definedName>
    <definedName name="solver_chp1" localSheetId="7" hidden="1">0</definedName>
    <definedName name="solver_chp1" localSheetId="6" hidden="1">0</definedName>
    <definedName name="solver_chp2" localSheetId="5" hidden="1">0</definedName>
    <definedName name="solver_chp2" localSheetId="10" hidden="1">0</definedName>
    <definedName name="solver_chp2" localSheetId="11" hidden="1">0</definedName>
    <definedName name="solver_chp2" localSheetId="2" hidden="1">0</definedName>
    <definedName name="solver_chp2" localSheetId="0" hidden="1">0</definedName>
    <definedName name="solver_chp2" localSheetId="1" hidden="1">0</definedName>
    <definedName name="solver_chp2" localSheetId="4" hidden="1">0</definedName>
    <definedName name="solver_chp2" localSheetId="9" hidden="1">0</definedName>
    <definedName name="solver_chp2" localSheetId="3" hidden="1">0</definedName>
    <definedName name="solver_chp2" localSheetId="8" hidden="1">0</definedName>
    <definedName name="solver_chp2" localSheetId="7" hidden="1">0</definedName>
    <definedName name="solver_chp2" localSheetId="6" hidden="1">0</definedName>
    <definedName name="solver_chp3" localSheetId="5" hidden="1">0</definedName>
    <definedName name="solver_chp3" localSheetId="11" hidden="1">0</definedName>
    <definedName name="solver_chp3" localSheetId="2" hidden="1">0</definedName>
    <definedName name="solver_chp3" localSheetId="4" hidden="1">0</definedName>
    <definedName name="solver_chp3" localSheetId="9" hidden="1">0</definedName>
    <definedName name="solver_chp3" localSheetId="3" hidden="1">0</definedName>
    <definedName name="solver_chp3" localSheetId="8" hidden="1">0</definedName>
    <definedName name="solver_chp3" localSheetId="7" hidden="1">0</definedName>
    <definedName name="solver_chp3" localSheetId="6" hidden="1">0</definedName>
    <definedName name="solver_chp4" localSheetId="5" hidden="1">0</definedName>
    <definedName name="solver_chp4" localSheetId="9" hidden="1">0</definedName>
    <definedName name="solver_chp4" localSheetId="3" hidden="1">0</definedName>
    <definedName name="solver_chp4" localSheetId="8" hidden="1">0</definedName>
    <definedName name="solver_chp4" localSheetId="7" hidden="1">0</definedName>
    <definedName name="solver_chp4" localSheetId="6" hidden="1">0</definedName>
    <definedName name="solver_chp5" localSheetId="9" hidden="1">0</definedName>
    <definedName name="solver_chp5" localSheetId="3" hidden="1">0</definedName>
    <definedName name="solver_chp5" localSheetId="7" hidden="1">0</definedName>
    <definedName name="solver_chp6" localSheetId="9" hidden="1">0</definedName>
    <definedName name="solver_chp6" localSheetId="7" hidden="1">0</definedName>
    <definedName name="solver_cht" localSheetId="5" hidden="1">0</definedName>
    <definedName name="solver_cht" localSheetId="10" hidden="1">0</definedName>
    <definedName name="solver_cht" localSheetId="11" hidden="1">0</definedName>
    <definedName name="solver_cht" localSheetId="2" hidden="1">0</definedName>
    <definedName name="solver_cht" localSheetId="0" hidden="1">0</definedName>
    <definedName name="solver_cht" localSheetId="1" hidden="1">0</definedName>
    <definedName name="solver_cht" localSheetId="4" hidden="1">0</definedName>
    <definedName name="solver_cht" localSheetId="9" hidden="1">0</definedName>
    <definedName name="solver_cht" localSheetId="3" hidden="1">0</definedName>
    <definedName name="solver_cht" localSheetId="8" hidden="1">0</definedName>
    <definedName name="solver_cht" localSheetId="7" hidden="1">0</definedName>
    <definedName name="solver_cht" localSheetId="6" hidden="1">0</definedName>
    <definedName name="solver_cir1" localSheetId="5" hidden="1">1</definedName>
    <definedName name="solver_cir1" localSheetId="10" hidden="1">1</definedName>
    <definedName name="solver_cir1" localSheetId="11" hidden="1">1</definedName>
    <definedName name="solver_cir1" localSheetId="2" hidden="1">1</definedName>
    <definedName name="solver_cir1" localSheetId="0" hidden="1">1</definedName>
    <definedName name="solver_cir1" localSheetId="1" hidden="1">1</definedName>
    <definedName name="solver_cir1" localSheetId="4" hidden="1">1</definedName>
    <definedName name="solver_cir1" localSheetId="9" hidden="1">1</definedName>
    <definedName name="solver_cir1" localSheetId="3" hidden="1">1</definedName>
    <definedName name="solver_cir1" localSheetId="8" hidden="1">1</definedName>
    <definedName name="solver_cir1" localSheetId="7" hidden="1">1</definedName>
    <definedName name="solver_cir1" localSheetId="6" hidden="1">1</definedName>
    <definedName name="solver_cir2" localSheetId="5" hidden="1">1</definedName>
    <definedName name="solver_cir2" localSheetId="10" hidden="1">1</definedName>
    <definedName name="solver_cir2" localSheetId="11" hidden="1">1</definedName>
    <definedName name="solver_cir2" localSheetId="2" hidden="1">1</definedName>
    <definedName name="solver_cir2" localSheetId="0" hidden="1">1</definedName>
    <definedName name="solver_cir2" localSheetId="1" hidden="1">1</definedName>
    <definedName name="solver_cir2" localSheetId="4" hidden="1">1</definedName>
    <definedName name="solver_cir2" localSheetId="9" hidden="1">1</definedName>
    <definedName name="solver_cir2" localSheetId="3" hidden="1">1</definedName>
    <definedName name="solver_cir2" localSheetId="8" hidden="1">1</definedName>
    <definedName name="solver_cir2" localSheetId="7" hidden="1">1</definedName>
    <definedName name="solver_cir2" localSheetId="6" hidden="1">1</definedName>
    <definedName name="solver_cir3" localSheetId="5" hidden="1">1</definedName>
    <definedName name="solver_cir3" localSheetId="11" hidden="1">1</definedName>
    <definedName name="solver_cir3" localSheetId="2" hidden="1">1</definedName>
    <definedName name="solver_cir3" localSheetId="4" hidden="1">1</definedName>
    <definedName name="solver_cir3" localSheetId="9" hidden="1">1</definedName>
    <definedName name="solver_cir3" localSheetId="3" hidden="1">1</definedName>
    <definedName name="solver_cir3" localSheetId="8" hidden="1">1</definedName>
    <definedName name="solver_cir3" localSheetId="7" hidden="1">1</definedName>
    <definedName name="solver_cir3" localSheetId="6" hidden="1">1</definedName>
    <definedName name="solver_cir4" localSheetId="5" hidden="1">1</definedName>
    <definedName name="solver_cir4" localSheetId="9" hidden="1">1</definedName>
    <definedName name="solver_cir4" localSheetId="3" hidden="1">1</definedName>
    <definedName name="solver_cir4" localSheetId="8" hidden="1">1</definedName>
    <definedName name="solver_cir4" localSheetId="7" hidden="1">1</definedName>
    <definedName name="solver_cir4" localSheetId="6" hidden="1">1</definedName>
    <definedName name="solver_cir5" localSheetId="9" hidden="1">1</definedName>
    <definedName name="solver_cir5" localSheetId="3" hidden="1">1</definedName>
    <definedName name="solver_cir5" localSheetId="7" hidden="1">1</definedName>
    <definedName name="solver_cir6" localSheetId="9" hidden="1">1</definedName>
    <definedName name="solver_cir6" localSheetId="7" hidden="1">1</definedName>
    <definedName name="solver_con" localSheetId="5" hidden="1">" "</definedName>
    <definedName name="solver_con" localSheetId="10" hidden="1">" "</definedName>
    <definedName name="solver_con" localSheetId="11" hidden="1">" "</definedName>
    <definedName name="solver_con" localSheetId="2" hidden="1">" "</definedName>
    <definedName name="solver_con" localSheetId="1" hidden="1">" "</definedName>
    <definedName name="solver_con" localSheetId="4" hidden="1">" "</definedName>
    <definedName name="solver_con" localSheetId="9" hidden="1">" "</definedName>
    <definedName name="solver_con" localSheetId="3" hidden="1">" "</definedName>
    <definedName name="solver_con" localSheetId="8" hidden="1">" "</definedName>
    <definedName name="solver_con" localSheetId="7" hidden="1">" "</definedName>
    <definedName name="solver_con" localSheetId="6" hidden="1">" "</definedName>
    <definedName name="solver_con1" localSheetId="5" hidden="1">" "</definedName>
    <definedName name="solver_con1" localSheetId="10" hidden="1">" "</definedName>
    <definedName name="solver_con1" localSheetId="11" hidden="1">" "</definedName>
    <definedName name="solver_con1" localSheetId="2" hidden="1">" "</definedName>
    <definedName name="solver_con1" localSheetId="0" hidden="1">" "</definedName>
    <definedName name="solver_con1" localSheetId="1" hidden="1">" "</definedName>
    <definedName name="solver_con1" localSheetId="4" hidden="1">" "</definedName>
    <definedName name="solver_con1" localSheetId="9" hidden="1">" "</definedName>
    <definedName name="solver_con1" localSheetId="3" hidden="1">" "</definedName>
    <definedName name="solver_con1" localSheetId="8" hidden="1">" "</definedName>
    <definedName name="solver_con1" localSheetId="7" hidden="1">" "</definedName>
    <definedName name="solver_con1" localSheetId="6" hidden="1">" "</definedName>
    <definedName name="solver_con2" localSheetId="5" hidden="1">" "</definedName>
    <definedName name="solver_con2" localSheetId="10" hidden="1">" "</definedName>
    <definedName name="solver_con2" localSheetId="11" hidden="1">" "</definedName>
    <definedName name="solver_con2" localSheetId="2" hidden="1">" "</definedName>
    <definedName name="solver_con2" localSheetId="0" hidden="1">" "</definedName>
    <definedName name="solver_con2" localSheetId="1" hidden="1">" "</definedName>
    <definedName name="solver_con2" localSheetId="4" hidden="1">" "</definedName>
    <definedName name="solver_con2" localSheetId="9" hidden="1">" "</definedName>
    <definedName name="solver_con2" localSheetId="3" hidden="1">" "</definedName>
    <definedName name="solver_con2" localSheetId="8" hidden="1">" "</definedName>
    <definedName name="solver_con2" localSheetId="7" hidden="1">" "</definedName>
    <definedName name="solver_con2" localSheetId="6" hidden="1">" "</definedName>
    <definedName name="solver_con3" localSheetId="5" hidden="1">" "</definedName>
    <definedName name="solver_con3" localSheetId="11" hidden="1">" "</definedName>
    <definedName name="solver_con3" localSheetId="2" hidden="1">" "</definedName>
    <definedName name="solver_con3" localSheetId="4" hidden="1">" "</definedName>
    <definedName name="solver_con3" localSheetId="9" hidden="1">" "</definedName>
    <definedName name="solver_con3" localSheetId="3" hidden="1">" "</definedName>
    <definedName name="solver_con3" localSheetId="8" hidden="1">" "</definedName>
    <definedName name="solver_con3" localSheetId="7" hidden="1">" "</definedName>
    <definedName name="solver_con3" localSheetId="6" hidden="1">" "</definedName>
    <definedName name="solver_con4" localSheetId="5" hidden="1">" "</definedName>
    <definedName name="solver_con4" localSheetId="9" hidden="1">" "</definedName>
    <definedName name="solver_con4" localSheetId="3" hidden="1">" "</definedName>
    <definedName name="solver_con4" localSheetId="8" hidden="1">" "</definedName>
    <definedName name="solver_con4" localSheetId="7" hidden="1">" "</definedName>
    <definedName name="solver_con4" localSheetId="6" hidden="1">" "</definedName>
    <definedName name="solver_con5" localSheetId="9" hidden="1">" "</definedName>
    <definedName name="solver_con5" localSheetId="3" hidden="1">" "</definedName>
    <definedName name="solver_con5" localSheetId="7" hidden="1">" "</definedName>
    <definedName name="solver_con6" localSheetId="9" hidden="1">" "</definedName>
    <definedName name="solver_con6" localSheetId="7" hidden="1">" "</definedName>
    <definedName name="solver_cvg" localSheetId="0" hidden="1">0.001</definedName>
    <definedName name="solver_cvg" localSheetId="1" hidden="1">0.001</definedName>
    <definedName name="solver_dia" localSheetId="5" hidden="1">5</definedName>
    <definedName name="solver_dia" localSheetId="10" hidden="1">5</definedName>
    <definedName name="solver_dia" localSheetId="11" hidden="1">5</definedName>
    <definedName name="solver_dia" localSheetId="2" hidden="1">5</definedName>
    <definedName name="solver_dia" localSheetId="0" hidden="1">5</definedName>
    <definedName name="solver_dia" localSheetId="1" hidden="1">5</definedName>
    <definedName name="solver_dia" localSheetId="4" hidden="1">5</definedName>
    <definedName name="solver_dia" localSheetId="9" hidden="1">5</definedName>
    <definedName name="solver_dia" localSheetId="3" hidden="1">5</definedName>
    <definedName name="solver_dia" localSheetId="8" hidden="1">5</definedName>
    <definedName name="solver_dia" localSheetId="7" hidden="1">5</definedName>
    <definedName name="solver_dia" localSheetId="6" hidden="1">5</definedName>
    <definedName name="solver_drv" localSheetId="5" hidden="1">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drv" localSheetId="9" hidden="1">1</definedName>
    <definedName name="solver_drv" localSheetId="3" hidden="1">1</definedName>
    <definedName name="solver_drv" localSheetId="8" hidden="1">1</definedName>
    <definedName name="solver_dua" localSheetId="0" hidden="1">1</definedName>
    <definedName name="solver_dua" localSheetId="1" hidden="1">1</definedName>
    <definedName name="solver_eng" localSheetId="5" hidden="1">2</definedName>
    <definedName name="solver_eng" localSheetId="2" hidden="1">2</definedName>
    <definedName name="solver_eng" localSheetId="0" hidden="1">2</definedName>
    <definedName name="solver_eng" localSheetId="1" hidden="1">2</definedName>
    <definedName name="solver_eng" localSheetId="9" hidden="1">2</definedName>
    <definedName name="solver_eng" localSheetId="3" hidden="1">2</definedName>
    <definedName name="solver_eng" localSheetId="8" hidden="1">2</definedName>
    <definedName name="solver_est" localSheetId="0" hidden="1">1</definedName>
    <definedName name="solver_est" localSheetId="1" hidden="1">1</definedName>
    <definedName name="solver_eval" hidden="1">0</definedName>
    <definedName name="solver_gct" localSheetId="0" hidden="1">20</definedName>
    <definedName name="solver_gct" localSheetId="1" hidden="1">20</definedName>
    <definedName name="solver_gop" localSheetId="0" hidden="1">1</definedName>
    <definedName name="solver_gop" localSheetId="1" hidden="1">1</definedName>
    <definedName name="solver_iao" localSheetId="5" hidden="1">0</definedName>
    <definedName name="solver_iao" localSheetId="10" hidden="1">0</definedName>
    <definedName name="solver_iao" localSheetId="11" hidden="1">0</definedName>
    <definedName name="solver_iao" localSheetId="2" hidden="1">0</definedName>
    <definedName name="solver_iao" localSheetId="0" hidden="1">0</definedName>
    <definedName name="solver_iao" localSheetId="1" hidden="1">0</definedName>
    <definedName name="solver_iao" localSheetId="4" hidden="1">0</definedName>
    <definedName name="solver_iao" localSheetId="9" hidden="1">0</definedName>
    <definedName name="solver_iao" localSheetId="3" hidden="1">0</definedName>
    <definedName name="solver_iao" localSheetId="8" hidden="1">0</definedName>
    <definedName name="solver_iao" localSheetId="7" hidden="1">0</definedName>
    <definedName name="solver_iao" localSheetId="6" hidden="1">0</definedName>
    <definedName name="solver_ibd" localSheetId="0" hidden="1">2</definedName>
    <definedName name="solver_ibd" localSheetId="1" hidden="1">2</definedName>
    <definedName name="solver_ifs" localSheetId="0" hidden="1">0</definedName>
    <definedName name="solver_ifs" localSheetId="1" hidden="1">0</definedName>
    <definedName name="solver_int" localSheetId="5" hidden="1">0</definedName>
    <definedName name="solver_int" localSheetId="10" hidden="1">0</definedName>
    <definedName name="solver_int" localSheetId="11" hidden="1">0</definedName>
    <definedName name="solver_int" localSheetId="2" hidden="1">0</definedName>
    <definedName name="solver_int" localSheetId="0" hidden="1">0</definedName>
    <definedName name="solver_int" localSheetId="1" hidden="1">0</definedName>
    <definedName name="solver_int" localSheetId="4" hidden="1">0</definedName>
    <definedName name="solver_int" localSheetId="9" hidden="1">0</definedName>
    <definedName name="solver_int" localSheetId="3" hidden="1">0</definedName>
    <definedName name="solver_int" localSheetId="8" hidden="1">0</definedName>
    <definedName name="solver_int" localSheetId="7" hidden="1">0</definedName>
    <definedName name="solver_int" localSheetId="6" hidden="1">0</definedName>
    <definedName name="solver_irs" localSheetId="5" hidden="1">0</definedName>
    <definedName name="solver_irs" localSheetId="10" hidden="1">0</definedName>
    <definedName name="solver_irs" localSheetId="11" hidden="1">0</definedName>
    <definedName name="solver_irs" localSheetId="2" hidden="1">0</definedName>
    <definedName name="solver_irs" localSheetId="0" hidden="1">0</definedName>
    <definedName name="solver_irs" localSheetId="1" hidden="1">0</definedName>
    <definedName name="solver_irs" localSheetId="4" hidden="1">0</definedName>
    <definedName name="solver_irs" localSheetId="9" hidden="1">0</definedName>
    <definedName name="solver_irs" localSheetId="3" hidden="1">0</definedName>
    <definedName name="solver_irs" localSheetId="8" hidden="1">0</definedName>
    <definedName name="solver_irs" localSheetId="7" hidden="1">0</definedName>
    <definedName name="solver_irs" localSheetId="6" hidden="1">0</definedName>
    <definedName name="solver_ism" localSheetId="5" hidden="1">0</definedName>
    <definedName name="solver_ism" localSheetId="10" hidden="1">0</definedName>
    <definedName name="solver_ism" localSheetId="11" hidden="1">0</definedName>
    <definedName name="solver_ism" localSheetId="2" hidden="1">0</definedName>
    <definedName name="solver_ism" localSheetId="0" hidden="1">0</definedName>
    <definedName name="solver_ism" localSheetId="1" hidden="1">0</definedName>
    <definedName name="solver_ism" localSheetId="4" hidden="1">0</definedName>
    <definedName name="solver_ism" localSheetId="9" hidden="1">0</definedName>
    <definedName name="solver_ism" localSheetId="3" hidden="1">0</definedName>
    <definedName name="solver_ism" localSheetId="8" hidden="1">0</definedName>
    <definedName name="solver_ism" localSheetId="7" hidden="1">0</definedName>
    <definedName name="solver_ism" localSheetId="6" hidden="1">0</definedName>
    <definedName name="solver_itr" localSheetId="5" hidden="1">2147483647</definedName>
    <definedName name="solver_itr" localSheetId="2" hidden="1">2147483647</definedName>
    <definedName name="solver_itr" localSheetId="0" hidden="1">100</definedName>
    <definedName name="solver_itr" localSheetId="1" hidden="1">100</definedName>
    <definedName name="solver_itr" localSheetId="9" hidden="1">2147483647</definedName>
    <definedName name="solver_itr" localSheetId="3" hidden="1">2147483647</definedName>
    <definedName name="solver_itr" localSheetId="8" hidden="1">2147483647</definedName>
    <definedName name="solver_kiv" localSheetId="5" hidden="1">2E+30</definedName>
    <definedName name="solver_kiv" localSheetId="2" hidden="1">2E+30</definedName>
    <definedName name="solver_kiv" localSheetId="0" hidden="1">2E+30</definedName>
    <definedName name="solver_kiv" localSheetId="1" hidden="1">2E+30</definedName>
    <definedName name="solver_kiv" localSheetId="9" hidden="1">2E+30</definedName>
    <definedName name="solver_kiv" localSheetId="3" hidden="1">2E+30</definedName>
    <definedName name="solver_kiv" localSheetId="8" hidden="1">2E+30</definedName>
    <definedName name="solver_lhs_ob1" localSheetId="5" hidden="1">0</definedName>
    <definedName name="solver_lhs_ob1" localSheetId="10" hidden="1">0</definedName>
    <definedName name="solver_lhs_ob1" localSheetId="11" hidden="1">0</definedName>
    <definedName name="solver_lhs_ob1" localSheetId="2" hidden="1">0</definedName>
    <definedName name="solver_lhs_ob1" localSheetId="0" hidden="1">0</definedName>
    <definedName name="solver_lhs_ob1" localSheetId="1" hidden="1">0</definedName>
    <definedName name="solver_lhs_ob1" localSheetId="4" hidden="1">0</definedName>
    <definedName name="solver_lhs_ob1" localSheetId="9" hidden="1">0</definedName>
    <definedName name="solver_lhs_ob1" localSheetId="3" hidden="1">0</definedName>
    <definedName name="solver_lhs_ob1" localSheetId="8" hidden="1">0</definedName>
    <definedName name="solver_lhs_ob1" localSheetId="7" hidden="1">0</definedName>
    <definedName name="solver_lhs_ob1" localSheetId="6" hidden="1">0</definedName>
    <definedName name="solver_lhs_ob2" localSheetId="5" hidden="1">0</definedName>
    <definedName name="solver_lhs_ob2" localSheetId="10" hidden="1">0</definedName>
    <definedName name="solver_lhs_ob2" localSheetId="11" hidden="1">0</definedName>
    <definedName name="solver_lhs_ob2" localSheetId="2" hidden="1">0</definedName>
    <definedName name="solver_lhs_ob2" localSheetId="0" hidden="1">0</definedName>
    <definedName name="solver_lhs_ob2" localSheetId="1" hidden="1">0</definedName>
    <definedName name="solver_lhs_ob2" localSheetId="4" hidden="1">0</definedName>
    <definedName name="solver_lhs_ob2" localSheetId="9" hidden="1">0</definedName>
    <definedName name="solver_lhs_ob2" localSheetId="3" hidden="1">0</definedName>
    <definedName name="solver_lhs_ob2" localSheetId="8" hidden="1">0</definedName>
    <definedName name="solver_lhs_ob2" localSheetId="7" hidden="1">0</definedName>
    <definedName name="solver_lhs_ob2" localSheetId="6" hidden="1">0</definedName>
    <definedName name="solver_lhs_ob3" localSheetId="5" hidden="1">0</definedName>
    <definedName name="solver_lhs_ob3" localSheetId="11" hidden="1">0</definedName>
    <definedName name="solver_lhs_ob3" localSheetId="2" hidden="1">0</definedName>
    <definedName name="solver_lhs_ob3" localSheetId="4" hidden="1">0</definedName>
    <definedName name="solver_lhs_ob3" localSheetId="9" hidden="1">0</definedName>
    <definedName name="solver_lhs_ob3" localSheetId="3" hidden="1">0</definedName>
    <definedName name="solver_lhs_ob3" localSheetId="8" hidden="1">0</definedName>
    <definedName name="solver_lhs_ob3" localSheetId="7" hidden="1">0</definedName>
    <definedName name="solver_lhs_ob3" localSheetId="6" hidden="1">0</definedName>
    <definedName name="solver_lhs_ob4" localSheetId="5" hidden="1">0</definedName>
    <definedName name="solver_lhs_ob4" localSheetId="9" hidden="1">0</definedName>
    <definedName name="solver_lhs_ob4" localSheetId="3" hidden="1">0</definedName>
    <definedName name="solver_lhs_ob4" localSheetId="8" hidden="1">0</definedName>
    <definedName name="solver_lhs_ob4" localSheetId="7" hidden="1">0</definedName>
    <definedName name="solver_lhs_ob4" localSheetId="6" hidden="1">0</definedName>
    <definedName name="solver_lhs_ob5" localSheetId="9" hidden="1">0</definedName>
    <definedName name="solver_lhs_ob5" localSheetId="3" hidden="1">0</definedName>
    <definedName name="solver_lhs_ob5" localSheetId="7" hidden="1">0</definedName>
    <definedName name="solver_lhs_ob6" localSheetId="9" hidden="1">0</definedName>
    <definedName name="solver_lhs_ob6" localSheetId="7" hidden="1">0</definedName>
    <definedName name="solver_lhs1" localSheetId="5" hidden="1">' Fixed Charge'!$C$6:$E$6</definedName>
    <definedName name="solver_lhs1" localSheetId="10" hidden="1">ABS!$A$3</definedName>
    <definedName name="solver_lhs1" localSheetId="11" hidden="1">'ABS-Linear'!$A$4</definedName>
    <definedName name="solver_lhs1" localSheetId="2" hidden="1">'At least 1 project'!$C$5:$G$5</definedName>
    <definedName name="solver_lhs1" localSheetId="0" hidden="1">'Capital Budgeting data'!$C$5:$G$5</definedName>
    <definedName name="solver_lhs1" localSheetId="1" hidden="1">'Capital Budgeting Opt'!$C$5:$G$5</definedName>
    <definedName name="solver_lhs1" localSheetId="4" hidden="1">'Contingency '!$H$9</definedName>
    <definedName name="solver_lhs1" localSheetId="9" hidden="1">'Linearizing IF'!$F$11:$F$13</definedName>
    <definedName name="solver_lhs1" localSheetId="3" hidden="1">'Mutually Exclusive '!$C$5:$G$5</definedName>
    <definedName name="solver_lhs1" localSheetId="8" hidden="1">'Non-smooth'!$F$11:$F$13</definedName>
    <definedName name="solver_lhs1" localSheetId="7" hidden="1">'Semi-continuous'!$C$6:$E$6</definedName>
    <definedName name="solver_lhs1" localSheetId="6" hidden="1">'Threshold Level'!$F$11:$F$13</definedName>
    <definedName name="solver_lhs2" localSheetId="5" hidden="1">' Fixed Charge'!$C$16:$E$16</definedName>
    <definedName name="solver_lhs2" localSheetId="10" hidden="1">ABS!$A$3</definedName>
    <definedName name="solver_lhs2" localSheetId="11" hidden="1">'ABS-Linear'!$A$5</definedName>
    <definedName name="solver_lhs2" localSheetId="2" hidden="1">'At least 1 project'!$H$9</definedName>
    <definedName name="solver_lhs2" localSheetId="0" hidden="1">'Capital Budgeting data'!$H$9</definedName>
    <definedName name="solver_lhs2" localSheetId="1" hidden="1">'Capital Budgeting Opt'!$H$9</definedName>
    <definedName name="solver_lhs2" localSheetId="4" hidden="1">'Contingency '!$H$10:$H$12</definedName>
    <definedName name="solver_lhs2" localSheetId="9" hidden="1">'Linearizing IF'!$C$16:$E$16</definedName>
    <definedName name="solver_lhs2" localSheetId="3" hidden="1">'Mutually Exclusive '!$H$9</definedName>
    <definedName name="solver_lhs2" localSheetId="8" hidden="1">'Non-smooth'!$C$16:$E$16</definedName>
    <definedName name="solver_lhs2" localSheetId="7" hidden="1">'Semi-continuous'!$F$11:$F$13</definedName>
    <definedName name="solver_lhs2" localSheetId="6" hidden="1">'Threshold Level'!$C$16:$E$16</definedName>
    <definedName name="solver_lhs3" localSheetId="5" hidden="1">' Fixed Charge'!$F$11:$F$13</definedName>
    <definedName name="solver_lhs3" localSheetId="11" hidden="1">'ABS-Linear'!$A$5</definedName>
    <definedName name="solver_lhs3" localSheetId="2" hidden="1">'At least 1 project'!$H$10</definedName>
    <definedName name="solver_lhs3" localSheetId="0" hidden="1">'Capital Budgeting data'!$H$10</definedName>
    <definedName name="solver_lhs3" localSheetId="1" hidden="1">'Capital Budgeting Opt'!$H$10</definedName>
    <definedName name="solver_lhs3" localSheetId="4" hidden="1">'Contingency '!$C$5:$G$5</definedName>
    <definedName name="solver_lhs3" localSheetId="9" hidden="1">'Linearizing IF'!$H$5</definedName>
    <definedName name="solver_lhs3" localSheetId="3" hidden="1">'Mutually Exclusive '!$H$11</definedName>
    <definedName name="solver_lhs3" localSheetId="8" hidden="1">'Non-smooth'!$C$6:$E$6</definedName>
    <definedName name="solver_lhs3" localSheetId="7" hidden="1">'Semi-continuous'!$C$16:$E$16</definedName>
    <definedName name="solver_lhs3" localSheetId="6" hidden="1">'Threshold Level'!$D$19</definedName>
    <definedName name="solver_lhs4" localSheetId="5" hidden="1">' Fixed Charge'!$C$6:$E$6</definedName>
    <definedName name="solver_lhs4" localSheetId="0" hidden="1">'Capital Budgeting data'!$H$11</definedName>
    <definedName name="solver_lhs4" localSheetId="1" hidden="1">'Capital Budgeting Opt'!$H$11</definedName>
    <definedName name="solver_lhs4" localSheetId="9" hidden="1">'Linearizing IF'!$H$15:$H$16</definedName>
    <definedName name="solver_lhs4" localSheetId="3" hidden="1">'Mutually Exclusive '!$H$10</definedName>
    <definedName name="solver_lhs4" localSheetId="8" hidden="1">'Non-smooth'!$C$6:$E$6</definedName>
    <definedName name="solver_lhs4" localSheetId="7" hidden="1">'Semi-continuous'!$D$5</definedName>
    <definedName name="solver_lhs4" localSheetId="6" hidden="1">'Threshold Level'!$C$6:$E$6</definedName>
    <definedName name="solver_lhs5" localSheetId="0" hidden="1">'Capital Budgeting data'!$H$11</definedName>
    <definedName name="solver_lhs5" localSheetId="1" hidden="1">'Capital Budgeting Opt'!$H$11</definedName>
    <definedName name="solver_lhs5" localSheetId="9" hidden="1">'Linearizing IF'!$C$6:$E$6</definedName>
    <definedName name="solver_lhs5" localSheetId="3" hidden="1">'Mutually Exclusive '!$C$5:$G$5</definedName>
    <definedName name="solver_lhs5" localSheetId="7" hidden="1">'Semi-continuous'!$D$5</definedName>
    <definedName name="solver_lhs6" localSheetId="9" hidden="1">'Linearizing IF'!$C$6:$E$6</definedName>
    <definedName name="solver_lhs6" localSheetId="7" hidden="1">'Semi-continuous'!$D$5</definedName>
    <definedName name="solver_lin" localSheetId="5" hidden="1">1</definedName>
    <definedName name="solver_lin" localSheetId="2" hidden="1">1</definedName>
    <definedName name="solver_lin" localSheetId="0" hidden="1">1</definedName>
    <definedName name="solver_lin" localSheetId="1" hidden="1">1</definedName>
    <definedName name="solver_lin" localSheetId="9" hidden="1">1</definedName>
    <definedName name="solver_lin" localSheetId="3" hidden="1">1</definedName>
    <definedName name="solver_lin" localSheetId="8" hidden="1">1</definedName>
    <definedName name="solver_mda" localSheetId="5" hidden="1">4</definedName>
    <definedName name="solver_mda" localSheetId="10" hidden="1">4</definedName>
    <definedName name="solver_mda" localSheetId="11" hidden="1">4</definedName>
    <definedName name="solver_mda" localSheetId="2" hidden="1">4</definedName>
    <definedName name="solver_mda" localSheetId="0" hidden="1">4</definedName>
    <definedName name="solver_mda" localSheetId="1" hidden="1">4</definedName>
    <definedName name="solver_mda" localSheetId="4" hidden="1">4</definedName>
    <definedName name="solver_mda" localSheetId="9" hidden="1">4</definedName>
    <definedName name="solver_mda" localSheetId="3" hidden="1">4</definedName>
    <definedName name="solver_mda" localSheetId="8" hidden="1">4</definedName>
    <definedName name="solver_mda" localSheetId="7" hidden="1">4</definedName>
    <definedName name="solver_mda" localSheetId="6" hidden="1">4</definedName>
    <definedName name="solver_mip" localSheetId="5" hidden="1">2147483647</definedName>
    <definedName name="solver_mip" localSheetId="2" hidden="1">2147483647</definedName>
    <definedName name="solver_mip" localSheetId="0" hidden="1">1000</definedName>
    <definedName name="solver_mip" localSheetId="1" hidden="1">1000</definedName>
    <definedName name="solver_mip" localSheetId="9" hidden="1">2147483647</definedName>
    <definedName name="solver_mip" localSheetId="3" hidden="1">2147483647</definedName>
    <definedName name="solver_mip" localSheetId="8" hidden="1">2147483647</definedName>
    <definedName name="solver_mod" localSheetId="5" hidden="1">3</definedName>
    <definedName name="solver_mod" localSheetId="10" hidden="1">3</definedName>
    <definedName name="solver_mod" localSheetId="11" hidden="1">3</definedName>
    <definedName name="solver_mod" localSheetId="2" hidden="1">3</definedName>
    <definedName name="solver_mod" localSheetId="0" hidden="1">3</definedName>
    <definedName name="solver_mod" localSheetId="1" hidden="1">3</definedName>
    <definedName name="solver_mod" localSheetId="4" hidden="1">3</definedName>
    <definedName name="solver_mod" localSheetId="9" hidden="1">3</definedName>
    <definedName name="solver_mod" localSheetId="3" hidden="1">3</definedName>
    <definedName name="solver_mod" localSheetId="8" hidden="1">3</definedName>
    <definedName name="solver_mod" localSheetId="7" hidden="1">3</definedName>
    <definedName name="solver_mod" localSheetId="6" hidden="1">3</definedName>
    <definedName name="solver_neg" localSheetId="5" hidden="1">1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eg" localSheetId="4" hidden="1">1</definedName>
    <definedName name="solver_neg" localSheetId="9" hidden="1">1</definedName>
    <definedName name="solver_neg" localSheetId="3" hidden="1">1</definedName>
    <definedName name="solver_neg" localSheetId="8" hidden="1">1</definedName>
    <definedName name="solver_neg" localSheetId="7" hidden="1">1</definedName>
    <definedName name="solver_neg" localSheetId="6" hidden="1">1</definedName>
    <definedName name="solver_nod" localSheetId="5" hidden="1">2147483647</definedName>
    <definedName name="solver_nod" localSheetId="2" hidden="1">2147483647</definedName>
    <definedName name="solver_nod" localSheetId="0" hidden="1">1000</definedName>
    <definedName name="solver_nod" localSheetId="1" hidden="1">1000</definedName>
    <definedName name="solver_nod" localSheetId="9" hidden="1">2147483647</definedName>
    <definedName name="solver_nod" localSheetId="3" hidden="1">2147483647</definedName>
    <definedName name="solver_nod" localSheetId="8" hidden="1">2147483647</definedName>
    <definedName name="solver_ntr" localSheetId="5" hidden="1">0</definedName>
    <definedName name="solver_ntr" localSheetId="10" hidden="1">0</definedName>
    <definedName name="solver_ntr" localSheetId="11" hidden="1">0</definedName>
    <definedName name="solver_ntr" localSheetId="2" hidden="1">0</definedName>
    <definedName name="solver_ntr" localSheetId="0" hidden="1">0</definedName>
    <definedName name="solver_ntr" localSheetId="1" hidden="1">0</definedName>
    <definedName name="solver_ntr" localSheetId="4" hidden="1">0</definedName>
    <definedName name="solver_ntr" localSheetId="9" hidden="1">0</definedName>
    <definedName name="solver_ntr" localSheetId="3" hidden="1">0</definedName>
    <definedName name="solver_ntr" localSheetId="8" hidden="1">0</definedName>
    <definedName name="solver_ntr" localSheetId="7" hidden="1">0</definedName>
    <definedName name="solver_ntr" localSheetId="6" hidden="1">0</definedName>
    <definedName name="solver_ntri" hidden="1">1000</definedName>
    <definedName name="solver_num" localSheetId="5" hidden="1">3</definedName>
    <definedName name="solver_num" localSheetId="10" hidden="1">0</definedName>
    <definedName name="solver_num" localSheetId="11" hidden="1">2</definedName>
    <definedName name="solver_num" localSheetId="2" hidden="1">3</definedName>
    <definedName name="solver_num" localSheetId="0" hidden="1">0</definedName>
    <definedName name="solver_num" localSheetId="1" hidden="1">2</definedName>
    <definedName name="solver_num" localSheetId="4" hidden="1">3</definedName>
    <definedName name="solver_num" localSheetId="9" hidden="1">5</definedName>
    <definedName name="solver_num" localSheetId="3" hidden="1">4</definedName>
    <definedName name="solver_num" localSheetId="8" hidden="1">3</definedName>
    <definedName name="solver_num" localSheetId="7" hidden="1">5</definedName>
    <definedName name="solver_num" localSheetId="6" hidden="1">4</definedName>
    <definedName name="solver_nwt" localSheetId="0" hidden="1">1</definedName>
    <definedName name="solver_nwt" localSheetId="1" hidden="1">1</definedName>
    <definedName name="solver_obc" localSheetId="5" hidden="1">0</definedName>
    <definedName name="solver_obc" localSheetId="10" hidden="1">0</definedName>
    <definedName name="solver_obc" localSheetId="11" hidden="1">0</definedName>
    <definedName name="solver_obc" localSheetId="2" hidden="1">0</definedName>
    <definedName name="solver_obc" localSheetId="1" hidden="1">0</definedName>
    <definedName name="solver_obc" localSheetId="4" hidden="1">0</definedName>
    <definedName name="solver_obc" localSheetId="9" hidden="1">0</definedName>
    <definedName name="solver_obc" localSheetId="3" hidden="1">0</definedName>
    <definedName name="solver_obc" localSheetId="8" hidden="1">0</definedName>
    <definedName name="solver_obc" localSheetId="7" hidden="1">0</definedName>
    <definedName name="solver_obc" localSheetId="6" hidden="1">0</definedName>
    <definedName name="solver_obp" localSheetId="5" hidden="1">0</definedName>
    <definedName name="solver_obp" localSheetId="10" hidden="1">0</definedName>
    <definedName name="solver_obp" localSheetId="11" hidden="1">0</definedName>
    <definedName name="solver_obp" localSheetId="2" hidden="1">0</definedName>
    <definedName name="solver_obp" localSheetId="1" hidden="1">0</definedName>
    <definedName name="solver_obp" localSheetId="4" hidden="1">0</definedName>
    <definedName name="solver_obp" localSheetId="9" hidden="1">0</definedName>
    <definedName name="solver_obp" localSheetId="3" hidden="1">0</definedName>
    <definedName name="solver_obp" localSheetId="8" hidden="1">0</definedName>
    <definedName name="solver_obp" localSheetId="7" hidden="1">0</definedName>
    <definedName name="solver_obp" localSheetId="6" hidden="1">0</definedName>
    <definedName name="solver_ofx" localSheetId="0" hidden="1">2</definedName>
    <definedName name="solver_ofx" localSheetId="1" hidden="1">2</definedName>
    <definedName name="solver_opt" localSheetId="5" hidden="1">' Fixed Charge'!$F$9</definedName>
    <definedName name="solver_opt" localSheetId="10" hidden="1">ABS!$A$3</definedName>
    <definedName name="solver_opt" localSheetId="11" hidden="1">'ABS-Linear'!$E$3</definedName>
    <definedName name="solver_opt" localSheetId="2" hidden="1">'At least 1 project'!$H$7</definedName>
    <definedName name="solver_opt" localSheetId="1" hidden="1">'Capital Budgeting Opt'!$H$7</definedName>
    <definedName name="solver_opt" localSheetId="4" hidden="1">'Contingency '!$H$7</definedName>
    <definedName name="solver_opt" localSheetId="9" hidden="1">'Linearizing IF'!$F$9</definedName>
    <definedName name="solver_opt" localSheetId="3" hidden="1">'Mutually Exclusive '!$H$7</definedName>
    <definedName name="solver_opt" localSheetId="8" hidden="1">'Non-smooth'!$F$9</definedName>
    <definedName name="solver_opt" localSheetId="7" hidden="1">'Semi-continuous'!$F$9</definedName>
    <definedName name="solver_opt" localSheetId="6" hidden="1">'Threshold Level'!$F$9</definedName>
    <definedName name="solver_opt_ob" localSheetId="5" hidden="1">1</definedName>
    <definedName name="solver_opt_ob" localSheetId="10" hidden="1">1</definedName>
    <definedName name="solver_opt_ob" localSheetId="11" hidden="1">1</definedName>
    <definedName name="solver_opt_ob" localSheetId="2" hidden="1">1</definedName>
    <definedName name="solver_opt_ob" localSheetId="1" hidden="1">1</definedName>
    <definedName name="solver_opt_ob" localSheetId="4" hidden="1">1</definedName>
    <definedName name="solver_opt_ob" localSheetId="9" hidden="1">1</definedName>
    <definedName name="solver_opt_ob" localSheetId="3" hidden="1">1</definedName>
    <definedName name="solver_opt_ob" localSheetId="8" hidden="1">1</definedName>
    <definedName name="solver_opt_ob" localSheetId="7" hidden="1">1</definedName>
    <definedName name="solver_opt_ob" localSheetId="6" hidden="1">1</definedName>
    <definedName name="solver_phr" localSheetId="0" hidden="1">2</definedName>
    <definedName name="solver_phr" localSheetId="1" hidden="1">2</definedName>
    <definedName name="solver_piv" localSheetId="0" hidden="1">0.000001</definedName>
    <definedName name="solver_piv" localSheetId="1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pro" localSheetId="1" hidden="1">2</definedName>
    <definedName name="solver_psi" localSheetId="5" hidden="1">0</definedName>
    <definedName name="solver_psi" localSheetId="10" hidden="1">0</definedName>
    <definedName name="solver_psi" localSheetId="11" hidden="1">0</definedName>
    <definedName name="solver_psi" localSheetId="2" hidden="1">0</definedName>
    <definedName name="solver_psi" localSheetId="0" hidden="1">0</definedName>
    <definedName name="solver_psi" localSheetId="1" hidden="1">0</definedName>
    <definedName name="solver_psi" localSheetId="4" hidden="1">0</definedName>
    <definedName name="solver_psi" localSheetId="9" hidden="1">0</definedName>
    <definedName name="solver_psi" localSheetId="3" hidden="1">0</definedName>
    <definedName name="solver_psi" localSheetId="8" hidden="1">0</definedName>
    <definedName name="solver_psi" localSheetId="7" hidden="1">0</definedName>
    <definedName name="solver_psi" localSheetId="6" hidden="1">0</definedName>
    <definedName name="solver_rdp" localSheetId="5" hidden="1">0</definedName>
    <definedName name="solver_rdp" localSheetId="10" hidden="1">0</definedName>
    <definedName name="solver_rdp" localSheetId="11" hidden="1">0</definedName>
    <definedName name="solver_rdp" localSheetId="2" hidden="1">0</definedName>
    <definedName name="solver_rdp" localSheetId="0" hidden="1">0</definedName>
    <definedName name="solver_rdp" localSheetId="1" hidden="1">0</definedName>
    <definedName name="solver_rdp" localSheetId="4" hidden="1">0</definedName>
    <definedName name="solver_rdp" localSheetId="9" hidden="1">0</definedName>
    <definedName name="solver_rdp" localSheetId="3" hidden="1">0</definedName>
    <definedName name="solver_rdp" localSheetId="8" hidden="1">0</definedName>
    <definedName name="solver_rdp" localSheetId="7" hidden="1">0</definedName>
    <definedName name="solver_rdp" localSheetId="6" hidden="1">0</definedName>
    <definedName name="solver_reco1" localSheetId="5" hidden="1">0</definedName>
    <definedName name="solver_reco1" localSheetId="10" hidden="1">0</definedName>
    <definedName name="solver_reco1" localSheetId="11" hidden="1">0</definedName>
    <definedName name="solver_reco1" localSheetId="2" hidden="1">0</definedName>
    <definedName name="solver_reco1" localSheetId="0" hidden="1">0</definedName>
    <definedName name="solver_reco1" localSheetId="1" hidden="1">0</definedName>
    <definedName name="solver_reco1" localSheetId="4" hidden="1">0</definedName>
    <definedName name="solver_reco1" localSheetId="9" hidden="1">0</definedName>
    <definedName name="solver_reco1" localSheetId="3" hidden="1">0</definedName>
    <definedName name="solver_reco1" localSheetId="8" hidden="1">0</definedName>
    <definedName name="solver_reco1" localSheetId="7" hidden="1">0</definedName>
    <definedName name="solver_reco1" localSheetId="6" hidden="1">0</definedName>
    <definedName name="solver_reco2" localSheetId="5" hidden="1">0</definedName>
    <definedName name="solver_reco2" localSheetId="10" hidden="1">0</definedName>
    <definedName name="solver_reco2" localSheetId="11" hidden="1">0</definedName>
    <definedName name="solver_reco2" localSheetId="2" hidden="1">0</definedName>
    <definedName name="solver_reco2" localSheetId="0" hidden="1">0</definedName>
    <definedName name="solver_reco2" localSheetId="1" hidden="1">0</definedName>
    <definedName name="solver_reco2" localSheetId="4" hidden="1">0</definedName>
    <definedName name="solver_reco2" localSheetId="9" hidden="1">0</definedName>
    <definedName name="solver_reco2" localSheetId="3" hidden="1">0</definedName>
    <definedName name="solver_reco2" localSheetId="8" hidden="1">0</definedName>
    <definedName name="solver_reco2" localSheetId="7" hidden="1">0</definedName>
    <definedName name="solver_reco2" localSheetId="6" hidden="1">0</definedName>
    <definedName name="solver_reco3" localSheetId="5" hidden="1">0</definedName>
    <definedName name="solver_reco3" localSheetId="11" hidden="1">0</definedName>
    <definedName name="solver_reco3" localSheetId="2" hidden="1">0</definedName>
    <definedName name="solver_reco3" localSheetId="4" hidden="1">0</definedName>
    <definedName name="solver_reco3" localSheetId="9" hidden="1">0</definedName>
    <definedName name="solver_reco3" localSheetId="3" hidden="1">0</definedName>
    <definedName name="solver_reco3" localSheetId="8" hidden="1">0</definedName>
    <definedName name="solver_reco3" localSheetId="7" hidden="1">0</definedName>
    <definedName name="solver_reco3" localSheetId="6" hidden="1">0</definedName>
    <definedName name="solver_reco4" localSheetId="5" hidden="1">0</definedName>
    <definedName name="solver_reco4" localSheetId="9" hidden="1">0</definedName>
    <definedName name="solver_reco4" localSheetId="3" hidden="1">0</definedName>
    <definedName name="solver_reco4" localSheetId="8" hidden="1">0</definedName>
    <definedName name="solver_reco4" localSheetId="7" hidden="1">0</definedName>
    <definedName name="solver_reco4" localSheetId="6" hidden="1">0</definedName>
    <definedName name="solver_reco5" localSheetId="9" hidden="1">0</definedName>
    <definedName name="solver_reco5" localSheetId="7" hidden="1">0</definedName>
    <definedName name="solver_reco6" localSheetId="9" hidden="1">0</definedName>
    <definedName name="solver_reco6" localSheetId="7" hidden="1">0</definedName>
    <definedName name="solver_red" localSheetId="0" hidden="1">0.000001</definedName>
    <definedName name="solver_red" localSheetId="1" hidden="1">0.000001</definedName>
    <definedName name="solver_rel1" localSheetId="5" hidden="1">5</definedName>
    <definedName name="solver_rel1" localSheetId="10" hidden="1">1</definedName>
    <definedName name="solver_rel1" localSheetId="11" hidden="1">1</definedName>
    <definedName name="solver_rel1" localSheetId="2" hidden="1">5</definedName>
    <definedName name="solver_rel1" localSheetId="0" hidden="1">5</definedName>
    <definedName name="solver_rel1" localSheetId="1" hidden="1">5</definedName>
    <definedName name="solver_rel1" localSheetId="4" hidden="1">1</definedName>
    <definedName name="solver_rel1" localSheetId="9" hidden="1">1</definedName>
    <definedName name="solver_rel1" localSheetId="3" hidden="1">5</definedName>
    <definedName name="solver_rel1" localSheetId="8" hidden="1">1</definedName>
    <definedName name="solver_rel1" localSheetId="7" hidden="1">5</definedName>
    <definedName name="solver_rel1" localSheetId="6" hidden="1">1</definedName>
    <definedName name="solver_rel2" localSheetId="5" hidden="1">1</definedName>
    <definedName name="solver_rel2" localSheetId="10" hidden="1">1</definedName>
    <definedName name="solver_rel2" localSheetId="11" hidden="1">1</definedName>
    <definedName name="solver_rel2" localSheetId="2" hidden="1">1</definedName>
    <definedName name="solver_rel2" localSheetId="0" hidden="1">1</definedName>
    <definedName name="solver_rel2" localSheetId="1" hidden="1">1</definedName>
    <definedName name="solver_rel2" localSheetId="4" hidden="1">3</definedName>
    <definedName name="solver_rel2" localSheetId="9" hidden="1">1</definedName>
    <definedName name="solver_rel2" localSheetId="3" hidden="1">1</definedName>
    <definedName name="solver_rel2" localSheetId="8" hidden="1">1</definedName>
    <definedName name="solver_rel2" localSheetId="7" hidden="1">1</definedName>
    <definedName name="solver_rel2" localSheetId="6" hidden="1">1</definedName>
    <definedName name="solver_rel3" localSheetId="5" hidden="1">1</definedName>
    <definedName name="solver_rel3" localSheetId="11" hidden="1">1</definedName>
    <definedName name="solver_rel3" localSheetId="2" hidden="1">3</definedName>
    <definedName name="solver_rel3" localSheetId="0" hidden="1">3</definedName>
    <definedName name="solver_rel3" localSheetId="1" hidden="1">3</definedName>
    <definedName name="solver_rel3" localSheetId="4" hidden="1">5</definedName>
    <definedName name="solver_rel3" localSheetId="9" hidden="1">5</definedName>
    <definedName name="solver_rel3" localSheetId="3" hidden="1">1</definedName>
    <definedName name="solver_rel3" localSheetId="8" hidden="1">5</definedName>
    <definedName name="solver_rel3" localSheetId="7" hidden="1">1</definedName>
    <definedName name="solver_rel3" localSheetId="6" hidden="1">3</definedName>
    <definedName name="solver_rel4" localSheetId="5" hidden="1">5</definedName>
    <definedName name="solver_rel4" localSheetId="0" hidden="1">1</definedName>
    <definedName name="solver_rel4" localSheetId="1" hidden="1">1</definedName>
    <definedName name="solver_rel4" localSheetId="9" hidden="1">1</definedName>
    <definedName name="solver_rel4" localSheetId="3" hidden="1">3</definedName>
    <definedName name="solver_rel4" localSheetId="8" hidden="1">5</definedName>
    <definedName name="solver_rel4" localSheetId="7" hidden="1">9</definedName>
    <definedName name="solver_rel4" localSheetId="6" hidden="1">5</definedName>
    <definedName name="solver_rel5" localSheetId="0" hidden="1">1</definedName>
    <definedName name="solver_rel5" localSheetId="1" hidden="1">1</definedName>
    <definedName name="solver_rel5" localSheetId="9" hidden="1">5</definedName>
    <definedName name="solver_rel5" localSheetId="3" hidden="1">5</definedName>
    <definedName name="solver_rel5" localSheetId="7" hidden="1">3</definedName>
    <definedName name="solver_rel6" localSheetId="9" hidden="1">5</definedName>
    <definedName name="solver_rel6" localSheetId="7" hidden="1">3</definedName>
    <definedName name="solver_reo" localSheetId="0" hidden="1">2</definedName>
    <definedName name="solver_reo" localSheetId="1" hidden="1">2</definedName>
    <definedName name="solver_rep" localSheetId="5" hidden="1">0</definedName>
    <definedName name="solver_rep" localSheetId="2" hidden="1">0</definedName>
    <definedName name="solver_rep" localSheetId="0" hidden="1">2</definedName>
    <definedName name="solver_rep" localSheetId="1" hidden="1">2</definedName>
    <definedName name="solver_rep" localSheetId="9" hidden="1">0</definedName>
    <definedName name="solver_rep" localSheetId="3" hidden="1">0</definedName>
    <definedName name="solver_rep" localSheetId="8" hidden="1">0</definedName>
    <definedName name="solver_rhs1" localSheetId="10" hidden="1">ABS!$E$3</definedName>
    <definedName name="solver_rhs1" localSheetId="11" hidden="1">'ABS-Linear'!$E$3</definedName>
    <definedName name="solver_rhs1" localSheetId="4" hidden="1">'Contingency '!$J$9</definedName>
    <definedName name="solver_rhs1" localSheetId="9" hidden="1">'Linearizing IF'!$H$11:$H$13</definedName>
    <definedName name="solver_rhs1" localSheetId="8" hidden="1">'Non-smooth'!$H$11:$H$13</definedName>
    <definedName name="solver_rhs1" localSheetId="6" hidden="1">'Threshold Level'!$H$11:$H$13</definedName>
    <definedName name="solver_rhs2" localSheetId="5" hidden="1">0</definedName>
    <definedName name="solver_rhs2" localSheetId="10" hidden="1">ABS!$E$3</definedName>
    <definedName name="solver_rhs2" localSheetId="11" hidden="1">'ABS-Linear'!$E$3</definedName>
    <definedName name="solver_rhs2" localSheetId="2" hidden="1">'At least 1 project'!$J$9</definedName>
    <definedName name="solver_rhs2" localSheetId="0" hidden="1">'Capital Budgeting data'!$J$9</definedName>
    <definedName name="solver_rhs2" localSheetId="1" hidden="1">'Capital Budgeting Opt'!$J$9</definedName>
    <definedName name="solver_rhs2" localSheetId="4" hidden="1">'Contingency '!$J$10:$J$12</definedName>
    <definedName name="solver_rhs2" localSheetId="9" hidden="1">0</definedName>
    <definedName name="solver_rhs2" localSheetId="3" hidden="1">'Mutually Exclusive '!$J$9</definedName>
    <definedName name="solver_rhs2" localSheetId="8" hidden="1">0</definedName>
    <definedName name="solver_rhs2" localSheetId="7" hidden="1">'Semi-continuous'!$H$11:$H$13</definedName>
    <definedName name="solver_rhs2" localSheetId="6" hidden="1">0</definedName>
    <definedName name="solver_rhs3" localSheetId="5" hidden="1">' Fixed Charge'!$H$11:$H$13</definedName>
    <definedName name="solver_rhs3" localSheetId="11" hidden="1">'ABS-Linear'!$E$3</definedName>
    <definedName name="solver_rhs3" localSheetId="2" hidden="1">'At least 1 project'!$J$10</definedName>
    <definedName name="solver_rhs3" localSheetId="0" hidden="1">'Capital Budgeting data'!$J$10</definedName>
    <definedName name="solver_rhs3" localSheetId="1" hidden="1">'Capital Budgeting Opt'!$J$10</definedName>
    <definedName name="solver_rhs3" localSheetId="3" hidden="1">'Mutually Exclusive '!$J$11</definedName>
    <definedName name="solver_rhs3" localSheetId="7" hidden="1">0</definedName>
    <definedName name="solver_rhs3" localSheetId="6" hidden="1">0</definedName>
    <definedName name="solver_rhs4" localSheetId="0" hidden="1">'Capital Budgeting data'!$J$11</definedName>
    <definedName name="solver_rhs4" localSheetId="1" hidden="1">'Capital Budgeting Opt'!$J$11</definedName>
    <definedName name="solver_rhs4" localSheetId="9" hidden="1">'Linearizing IF'!$J$15:$J$16</definedName>
    <definedName name="solver_rhs4" localSheetId="3" hidden="1">'Mutually Exclusive '!$J$10</definedName>
    <definedName name="solver_rhs5" localSheetId="0" hidden="1">'Capital Budgeting data'!$J$11</definedName>
    <definedName name="solver_rhs5" localSheetId="1" hidden="1">'Capital Budgeting Opt'!$J$11</definedName>
    <definedName name="solver_rhs5" localSheetId="3" hidden="1">binary</definedName>
    <definedName name="solver_rhs5" localSheetId="7" hidden="1">'Semi-continuous'!$D$18</definedName>
    <definedName name="solver_rhs6" localSheetId="7" hidden="1">'Semi-continuous'!$D$18</definedName>
    <definedName name="solver_rlx" localSheetId="5" hidden="1">0</definedName>
    <definedName name="solver_rlx" localSheetId="10" hidden="1">0</definedName>
    <definedName name="solver_rlx" localSheetId="11" hidden="1">0</definedName>
    <definedName name="solver_rlx" localSheetId="2" hidden="1">0</definedName>
    <definedName name="solver_rlx" localSheetId="0" hidden="1">0</definedName>
    <definedName name="solver_rlx" localSheetId="1" hidden="1">0</definedName>
    <definedName name="solver_rlx" localSheetId="4" hidden="1">0</definedName>
    <definedName name="solver_rlx" localSheetId="9" hidden="1">0</definedName>
    <definedName name="solver_rlx" localSheetId="3" hidden="1">0</definedName>
    <definedName name="solver_rlx" localSheetId="8" hidden="1">0</definedName>
    <definedName name="solver_rlx" localSheetId="7" hidden="1">0</definedName>
    <definedName name="solver_rlx" localSheetId="6" hidden="1">0</definedName>
    <definedName name="solver_rsmp" hidden="1">2</definedName>
    <definedName name="solver_rtr" localSheetId="5" hidden="1">0</definedName>
    <definedName name="solver_rtr" localSheetId="10" hidden="1">0</definedName>
    <definedName name="solver_rtr" localSheetId="11" hidden="1">0</definedName>
    <definedName name="solver_rtr" localSheetId="2" hidden="1">0</definedName>
    <definedName name="solver_rtr" localSheetId="0" hidden="1">0</definedName>
    <definedName name="solver_rtr" localSheetId="1" hidden="1">0</definedName>
    <definedName name="solver_rtr" localSheetId="4" hidden="1">0</definedName>
    <definedName name="solver_rtr" localSheetId="9" hidden="1">0</definedName>
    <definedName name="solver_rtr" localSheetId="3" hidden="1">0</definedName>
    <definedName name="solver_rtr" localSheetId="8" hidden="1">0</definedName>
    <definedName name="solver_rtr" localSheetId="7" hidden="1">0</definedName>
    <definedName name="solver_rtr" localSheetId="6" hidden="1">0</definedName>
    <definedName name="solver_rxc1" localSheetId="5" hidden="1">1</definedName>
    <definedName name="solver_rxc1" localSheetId="10" hidden="1">1</definedName>
    <definedName name="solver_rxc1" localSheetId="11" hidden="1">1</definedName>
    <definedName name="solver_rxc1" localSheetId="2" hidden="1">1</definedName>
    <definedName name="solver_rxc1" localSheetId="0" hidden="1">1</definedName>
    <definedName name="solver_rxc1" localSheetId="1" hidden="1">1</definedName>
    <definedName name="solver_rxc1" localSheetId="4" hidden="1">1</definedName>
    <definedName name="solver_rxc1" localSheetId="9" hidden="1">1</definedName>
    <definedName name="solver_rxc1" localSheetId="3" hidden="1">1</definedName>
    <definedName name="solver_rxc1" localSheetId="8" hidden="1">1</definedName>
    <definedName name="solver_rxc1" localSheetId="7" hidden="1">1</definedName>
    <definedName name="solver_rxc1" localSheetId="6" hidden="1">1</definedName>
    <definedName name="solver_rxc2" localSheetId="5" hidden="1">1</definedName>
    <definedName name="solver_rxc2" localSheetId="10" hidden="1">1</definedName>
    <definedName name="solver_rxc2" localSheetId="11" hidden="1">1</definedName>
    <definedName name="solver_rxc2" localSheetId="2" hidden="1">1</definedName>
    <definedName name="solver_rxc2" localSheetId="0" hidden="1">1</definedName>
    <definedName name="solver_rxc2" localSheetId="1" hidden="1">1</definedName>
    <definedName name="solver_rxc2" localSheetId="4" hidden="1">1</definedName>
    <definedName name="solver_rxc2" localSheetId="9" hidden="1">1</definedName>
    <definedName name="solver_rxc2" localSheetId="3" hidden="1">1</definedName>
    <definedName name="solver_rxc2" localSheetId="8" hidden="1">1</definedName>
    <definedName name="solver_rxc2" localSheetId="7" hidden="1">1</definedName>
    <definedName name="solver_rxc2" localSheetId="6" hidden="1">1</definedName>
    <definedName name="solver_rxc3" localSheetId="5" hidden="1">1</definedName>
    <definedName name="solver_rxc3" localSheetId="11" hidden="1">1</definedName>
    <definedName name="solver_rxc3" localSheetId="2" hidden="1">1</definedName>
    <definedName name="solver_rxc3" localSheetId="4" hidden="1">1</definedName>
    <definedName name="solver_rxc3" localSheetId="9" hidden="1">1</definedName>
    <definedName name="solver_rxc3" localSheetId="3" hidden="1">1</definedName>
    <definedName name="solver_rxc3" localSheetId="8" hidden="1">1</definedName>
    <definedName name="solver_rxc3" localSheetId="7" hidden="1">1</definedName>
    <definedName name="solver_rxc3" localSheetId="6" hidden="1">1</definedName>
    <definedName name="solver_rxc4" localSheetId="5" hidden="1">1</definedName>
    <definedName name="solver_rxc4" localSheetId="9" hidden="1">1</definedName>
    <definedName name="solver_rxc4" localSheetId="3" hidden="1">1</definedName>
    <definedName name="solver_rxc4" localSheetId="8" hidden="1">1</definedName>
    <definedName name="solver_rxc4" localSheetId="7" hidden="1">1</definedName>
    <definedName name="solver_rxc4" localSheetId="6" hidden="1">1</definedName>
    <definedName name="solver_rxc5" localSheetId="9" hidden="1">1</definedName>
    <definedName name="solver_rxc5" localSheetId="3" hidden="1">1</definedName>
    <definedName name="solver_rxc5" localSheetId="7" hidden="1">1</definedName>
    <definedName name="solver_rxc6" localSheetId="9" hidden="1">1</definedName>
    <definedName name="solver_rxc6" localSheetId="7" hidden="1">1</definedName>
    <definedName name="solver_rxv" localSheetId="5" hidden="1">1</definedName>
    <definedName name="solver_rxv" localSheetId="10" hidden="1">1</definedName>
    <definedName name="solver_rxv" localSheetId="11" hidden="1">1</definedName>
    <definedName name="solver_rxv" localSheetId="2" hidden="1">1</definedName>
    <definedName name="solver_rxv" localSheetId="1" hidden="1">1</definedName>
    <definedName name="solver_rxv" localSheetId="4" hidden="1">1</definedName>
    <definedName name="solver_rxv" localSheetId="9" hidden="1">1</definedName>
    <definedName name="solver_rxv" localSheetId="3" hidden="1">1</definedName>
    <definedName name="solver_rxv" localSheetId="8" hidden="1">1</definedName>
    <definedName name="solver_rxv" localSheetId="7" hidden="1">1</definedName>
    <definedName name="solver_rxv" localSheetId="6" hidden="1">1</definedName>
    <definedName name="solver_rxv1" localSheetId="11" hidden="1">1</definedName>
    <definedName name="solver_rxv1" localSheetId="9" hidden="1">1</definedName>
    <definedName name="solver_scl" localSheetId="5" hidden="1">0</definedName>
    <definedName name="solver_scl" localSheetId="2" hidden="1">0</definedName>
    <definedName name="solver_scl" localSheetId="0" hidden="1">1</definedName>
    <definedName name="solver_scl" localSheetId="1" hidden="1">1</definedName>
    <definedName name="solver_scl" localSheetId="9" hidden="1">0</definedName>
    <definedName name="solver_scl" localSheetId="3" hidden="1">0</definedName>
    <definedName name="solver_scl" localSheetId="8" hidden="1">0</definedName>
    <definedName name="solver_seed" hidden="1">0</definedName>
    <definedName name="solver_sel" localSheetId="5" hidden="1">1</definedName>
    <definedName name="solver_sel" localSheetId="10" hidden="1">1</definedName>
    <definedName name="solver_sel" localSheetId="11" hidden="1">1</definedName>
    <definedName name="solver_sel" localSheetId="2" hidden="1">1</definedName>
    <definedName name="solver_sel" localSheetId="0" hidden="1">1</definedName>
    <definedName name="solver_sel" localSheetId="1" hidden="1">1</definedName>
    <definedName name="solver_sel" localSheetId="4" hidden="1">1</definedName>
    <definedName name="solver_sel" localSheetId="9" hidden="1">1</definedName>
    <definedName name="solver_sel" localSheetId="3" hidden="1">1</definedName>
    <definedName name="solver_sel" localSheetId="8" hidden="1">1</definedName>
    <definedName name="solver_sel" localSheetId="7" hidden="1">1</definedName>
    <definedName name="solver_sel" localSheetId="6" hidden="1">1</definedName>
    <definedName name="solver_sho" localSheetId="5" hidden="1">0</definedName>
    <definedName name="solver_sho" localSheetId="2" hidden="1">0</definedName>
    <definedName name="solver_sho" localSheetId="0" hidden="1">2</definedName>
    <definedName name="solver_sho" localSheetId="1" hidden="1">2</definedName>
    <definedName name="solver_sho" localSheetId="9" hidden="1">0</definedName>
    <definedName name="solver_sho" localSheetId="3" hidden="1">0</definedName>
    <definedName name="solver_sho" localSheetId="8" hidden="1">0</definedName>
    <definedName name="solver_slv" localSheetId="5" hidden="1">0</definedName>
    <definedName name="solver_slv" localSheetId="10" hidden="1">0</definedName>
    <definedName name="solver_slv" localSheetId="11" hidden="1">0</definedName>
    <definedName name="solver_slv" localSheetId="2" hidden="1">0</definedName>
    <definedName name="solver_slv" localSheetId="0" hidden="1">0</definedName>
    <definedName name="solver_slv" localSheetId="1" hidden="1">0</definedName>
    <definedName name="solver_slv" localSheetId="4" hidden="1">0</definedName>
    <definedName name="solver_slv" localSheetId="9" hidden="1">0</definedName>
    <definedName name="solver_slv" localSheetId="3" hidden="1">0</definedName>
    <definedName name="solver_slv" localSheetId="8" hidden="1">0</definedName>
    <definedName name="solver_slv" localSheetId="7" hidden="1">0</definedName>
    <definedName name="solver_slv" localSheetId="6" hidden="1">0</definedName>
    <definedName name="solver_slvu" localSheetId="5" hidden="1">0</definedName>
    <definedName name="solver_slvu" localSheetId="10" hidden="1">0</definedName>
    <definedName name="solver_slvu" localSheetId="11" hidden="1">0</definedName>
    <definedName name="solver_slvu" localSheetId="2" hidden="1">0</definedName>
    <definedName name="solver_slvu" localSheetId="0" hidden="1">0</definedName>
    <definedName name="solver_slvu" localSheetId="1" hidden="1">0</definedName>
    <definedName name="solver_slvu" localSheetId="4" hidden="1">0</definedName>
    <definedName name="solver_slvu" localSheetId="9" hidden="1">0</definedName>
    <definedName name="solver_slvu" localSheetId="3" hidden="1">0</definedName>
    <definedName name="solver_slvu" localSheetId="8" hidden="1">0</definedName>
    <definedName name="solver_slvu" localSheetId="7" hidden="1">0</definedName>
    <definedName name="solver_slvu" localSheetId="6" hidden="1">0</definedName>
    <definedName name="solver_spid" localSheetId="5" hidden="1">" "</definedName>
    <definedName name="solver_spid" localSheetId="10" hidden="1">" "</definedName>
    <definedName name="solver_spid" localSheetId="11" hidden="1">" "</definedName>
    <definedName name="solver_spid" localSheetId="2" hidden="1">" "</definedName>
    <definedName name="solver_spid" localSheetId="0" hidden="1">" "</definedName>
    <definedName name="solver_spid" localSheetId="1" hidden="1">" "</definedName>
    <definedName name="solver_spid" localSheetId="4" hidden="1">" "</definedName>
    <definedName name="solver_spid" localSheetId="9" hidden="1">" "</definedName>
    <definedName name="solver_spid" localSheetId="3" hidden="1">" "</definedName>
    <definedName name="solver_spid" localSheetId="8" hidden="1">" "</definedName>
    <definedName name="solver_spid" localSheetId="7" hidden="1">" "</definedName>
    <definedName name="solver_spid" localSheetId="6" hidden="1">" "</definedName>
    <definedName name="solver_srvr" localSheetId="5" hidden="1">" "</definedName>
    <definedName name="solver_srvr" localSheetId="10" hidden="1">" "</definedName>
    <definedName name="solver_srvr" localSheetId="11" hidden="1">" "</definedName>
    <definedName name="solver_srvr" localSheetId="2" hidden="1">" "</definedName>
    <definedName name="solver_srvr" localSheetId="0" hidden="1">" "</definedName>
    <definedName name="solver_srvr" localSheetId="1" hidden="1">" "</definedName>
    <definedName name="solver_srvr" localSheetId="4" hidden="1">" "</definedName>
    <definedName name="solver_srvr" localSheetId="9" hidden="1">" "</definedName>
    <definedName name="solver_srvr" localSheetId="3" hidden="1">" "</definedName>
    <definedName name="solver_srvr" localSheetId="8" hidden="1">" "</definedName>
    <definedName name="solver_srvr" localSheetId="7" hidden="1">" "</definedName>
    <definedName name="solver_srvr" localSheetId="6" hidden="1">" "</definedName>
    <definedName name="solver_tim" localSheetId="5" hidden="1">2147483647</definedName>
    <definedName name="solver_tim" localSheetId="2" hidden="1">2147483647</definedName>
    <definedName name="solver_tim" localSheetId="0" hidden="1">100</definedName>
    <definedName name="solver_tim" localSheetId="1" hidden="1">100</definedName>
    <definedName name="solver_tim" localSheetId="9" hidden="1">2147483647</definedName>
    <definedName name="solver_tim" localSheetId="3" hidden="1">2147483647</definedName>
    <definedName name="solver_tim" localSheetId="8" hidden="1">2147483647</definedName>
    <definedName name="solver_tol" localSheetId="5" hidden="1">0</definedName>
    <definedName name="solver_tol" localSheetId="2" hidden="1">0</definedName>
    <definedName name="solver_tol" localSheetId="0" hidden="1">0</definedName>
    <definedName name="solver_tol" localSheetId="1" hidden="1">0</definedName>
    <definedName name="solver_tol" localSheetId="9" hidden="1">0</definedName>
    <definedName name="solver_tol" localSheetId="3" hidden="1">0</definedName>
    <definedName name="solver_tol" localSheetId="8" hidden="1">0</definedName>
    <definedName name="solver_typ" localSheetId="5" hidden="1">1</definedName>
    <definedName name="solver_typ" localSheetId="10" hidden="1">2</definedName>
    <definedName name="solver_typ" localSheetId="11" hidden="1">2</definedName>
    <definedName name="solver_typ" localSheetId="2" hidden="1">1</definedName>
    <definedName name="solver_typ" localSheetId="1" hidden="1">1</definedName>
    <definedName name="solver_typ" localSheetId="4" hidden="1">1</definedName>
    <definedName name="solver_typ" localSheetId="9" hidden="1">1</definedName>
    <definedName name="solver_typ" localSheetId="3" hidden="1">1</definedName>
    <definedName name="solver_typ" localSheetId="8" hidden="1">1</definedName>
    <definedName name="solver_typ" localSheetId="7" hidden="1">1</definedName>
    <definedName name="solver_typ" localSheetId="6" hidden="1">1</definedName>
    <definedName name="solver_umod" localSheetId="5" hidden="1">1</definedName>
    <definedName name="solver_umod" localSheetId="10" hidden="1">1</definedName>
    <definedName name="solver_umod" localSheetId="11" hidden="1">1</definedName>
    <definedName name="solver_umod" localSheetId="2" hidden="1">1</definedName>
    <definedName name="solver_umod" localSheetId="0" hidden="1">1</definedName>
    <definedName name="solver_umod" localSheetId="1" hidden="1">1</definedName>
    <definedName name="solver_umod" localSheetId="4" hidden="1">1</definedName>
    <definedName name="solver_umod" localSheetId="9" hidden="1">1</definedName>
    <definedName name="solver_umod" localSheetId="3" hidden="1">1</definedName>
    <definedName name="solver_umod" localSheetId="8" hidden="1">1</definedName>
    <definedName name="solver_umod" localSheetId="7" hidden="1">1</definedName>
    <definedName name="solver_umod" localSheetId="6" hidden="1">1</definedName>
    <definedName name="solver_urs" localSheetId="5" hidden="1">0</definedName>
    <definedName name="solver_urs" localSheetId="10" hidden="1">0</definedName>
    <definedName name="solver_urs" localSheetId="11" hidden="1">0</definedName>
    <definedName name="solver_urs" localSheetId="2" hidden="1">0</definedName>
    <definedName name="solver_urs" localSheetId="0" hidden="1">0</definedName>
    <definedName name="solver_urs" localSheetId="1" hidden="1">0</definedName>
    <definedName name="solver_urs" localSheetId="4" hidden="1">0</definedName>
    <definedName name="solver_urs" localSheetId="9" hidden="1">0</definedName>
    <definedName name="solver_urs" localSheetId="3" hidden="1">0</definedName>
    <definedName name="solver_urs" localSheetId="8" hidden="1">0</definedName>
    <definedName name="solver_urs" localSheetId="7" hidden="1">0</definedName>
    <definedName name="solver_urs" localSheetId="6" hidden="1">0</definedName>
    <definedName name="solver_userid" localSheetId="5" hidden="1">48058</definedName>
    <definedName name="solver_userid" localSheetId="10" hidden="1">48058</definedName>
    <definedName name="solver_userid" localSheetId="11" hidden="1">48058</definedName>
    <definedName name="solver_userid" localSheetId="2" hidden="1">48058</definedName>
    <definedName name="solver_userid" localSheetId="0" hidden="1">48058</definedName>
    <definedName name="solver_userid" localSheetId="1" hidden="1">48058</definedName>
    <definedName name="solver_userid" localSheetId="4" hidden="1">48058</definedName>
    <definedName name="solver_userid" localSheetId="9" hidden="1">48058</definedName>
    <definedName name="solver_userid" localSheetId="3" hidden="1">48058</definedName>
    <definedName name="solver_userid" localSheetId="8" hidden="1">48058</definedName>
    <definedName name="solver_userid" localSheetId="7" hidden="1">48058</definedName>
    <definedName name="solver_userid" localSheetId="6" hidden="1">48058</definedName>
    <definedName name="solver_val" localSheetId="5" hidden="1">0</definedName>
    <definedName name="solver_val" localSheetId="10" hidden="1">0</definedName>
    <definedName name="solver_val" localSheetId="11" hidden="1">0</definedName>
    <definedName name="solver_val" localSheetId="2" hidden="1">0</definedName>
    <definedName name="solver_val" localSheetId="1" hidden="1">0</definedName>
    <definedName name="solver_val" localSheetId="4" hidden="1">0</definedName>
    <definedName name="solver_val" localSheetId="9" hidden="1">0</definedName>
    <definedName name="solver_val" localSheetId="3" hidden="1">0</definedName>
    <definedName name="solver_val" localSheetId="8" hidden="1">0</definedName>
    <definedName name="solver_val" localSheetId="7" hidden="1">0</definedName>
    <definedName name="solver_val" localSheetId="6" hidden="1">0</definedName>
    <definedName name="solver_var" localSheetId="5" hidden="1">" "</definedName>
    <definedName name="solver_var" localSheetId="10" hidden="1">" "</definedName>
    <definedName name="solver_var" localSheetId="11" hidden="1">" "</definedName>
    <definedName name="solver_var" localSheetId="2" hidden="1">" "</definedName>
    <definedName name="solver_var" localSheetId="1" hidden="1">" "</definedName>
    <definedName name="solver_var" localSheetId="4" hidden="1">" "</definedName>
    <definedName name="solver_var" localSheetId="9" hidden="1">" "</definedName>
    <definedName name="solver_var" localSheetId="3" hidden="1">" "</definedName>
    <definedName name="solver_var" localSheetId="8" hidden="1">" "</definedName>
    <definedName name="solver_var" localSheetId="7" hidden="1">" "</definedName>
    <definedName name="solver_var" localSheetId="6" hidden="1">" "</definedName>
    <definedName name="solver_var1" localSheetId="11" hidden="1">" "</definedName>
    <definedName name="solver_var1" localSheetId="9" hidden="1">" "</definedName>
    <definedName name="solver_ver" localSheetId="5" hidden="1">14</definedName>
    <definedName name="solver_ver" localSheetId="10" hidden="1">14</definedName>
    <definedName name="solver_ver" localSheetId="11" hidden="1">14</definedName>
    <definedName name="solver_ver" localSheetId="2" hidden="1">14</definedName>
    <definedName name="solver_ver" localSheetId="0" hidden="1">14</definedName>
    <definedName name="solver_ver" localSheetId="1" hidden="1">14</definedName>
    <definedName name="solver_ver" localSheetId="4" hidden="1">14</definedName>
    <definedName name="solver_ver" localSheetId="9" hidden="1">14</definedName>
    <definedName name="solver_ver" localSheetId="3" hidden="1">14</definedName>
    <definedName name="solver_ver" localSheetId="8" hidden="1">14</definedName>
    <definedName name="solver_ver" localSheetId="7" hidden="1">14</definedName>
    <definedName name="solver_ver" localSheetId="6" hidden="1">14</definedName>
    <definedName name="solver_vir" localSheetId="5" hidden="1">1</definedName>
    <definedName name="solver_vir" localSheetId="10" hidden="1">1</definedName>
    <definedName name="solver_vir" localSheetId="11" hidden="1">1</definedName>
    <definedName name="solver_vir" localSheetId="2" hidden="1">1</definedName>
    <definedName name="solver_vir" localSheetId="1" hidden="1">1</definedName>
    <definedName name="solver_vir" localSheetId="4" hidden="1">1</definedName>
    <definedName name="solver_vir" localSheetId="9" hidden="1">1</definedName>
    <definedName name="solver_vir" localSheetId="3" hidden="1">1</definedName>
    <definedName name="solver_vir" localSheetId="8" hidden="1">1</definedName>
    <definedName name="solver_vir" localSheetId="7" hidden="1">1</definedName>
    <definedName name="solver_vir" localSheetId="6" hidden="1">1</definedName>
    <definedName name="solver_vir1" localSheetId="11" hidden="1">1</definedName>
    <definedName name="solver_vir1" localSheetId="9" hidden="1">1</definedName>
    <definedName name="solver_vol" localSheetId="5" hidden="1">0</definedName>
    <definedName name="solver_vol" localSheetId="10" hidden="1">0</definedName>
    <definedName name="solver_vol" localSheetId="11" hidden="1">0</definedName>
    <definedName name="solver_vol" localSheetId="2" hidden="1">0</definedName>
    <definedName name="solver_vol" localSheetId="0" hidden="1">0</definedName>
    <definedName name="solver_vol" localSheetId="1" hidden="1">0</definedName>
    <definedName name="solver_vol" localSheetId="4" hidden="1">0</definedName>
    <definedName name="solver_vol" localSheetId="9" hidden="1">0</definedName>
    <definedName name="solver_vol" localSheetId="3" hidden="1">0</definedName>
    <definedName name="solver_vol" localSheetId="8" hidden="1">0</definedName>
    <definedName name="solver_vol" localSheetId="7" hidden="1">0</definedName>
    <definedName name="solver_vol" localSheetId="6" hidden="1">0</definedName>
    <definedName name="solver_vst" localSheetId="5" hidden="1">0</definedName>
    <definedName name="solver_vst" localSheetId="10" hidden="1">0</definedName>
    <definedName name="solver_vst" localSheetId="11" hidden="1">0</definedName>
    <definedName name="solver_vst" localSheetId="2" hidden="1">0</definedName>
    <definedName name="solver_vst" localSheetId="1" hidden="1">0</definedName>
    <definedName name="solver_vst" localSheetId="4" hidden="1">0</definedName>
    <definedName name="solver_vst" localSheetId="9" hidden="1">0</definedName>
    <definedName name="solver_vst" localSheetId="3" hidden="1">0</definedName>
    <definedName name="solver_vst" localSheetId="8" hidden="1">0</definedName>
    <definedName name="solver_vst" localSheetId="7" hidden="1">0</definedName>
    <definedName name="solver_vst" localSheetId="6" hidden="1">0</definedName>
    <definedName name="solver_vst1" localSheetId="11" hidden="1">0</definedName>
    <definedName name="solver_vst1" localSheetId="9" hidden="1">0</definedName>
  </definedNames>
  <calcPr calcId="145621"/>
</workbook>
</file>

<file path=xl/calcChain.xml><?xml version="1.0" encoding="utf-8"?>
<calcChain xmlns="http://schemas.openxmlformats.org/spreadsheetml/2006/main">
  <c r="H10" i="21" l="1"/>
  <c r="D19" i="38"/>
  <c r="G18" i="43"/>
  <c r="J15" i="43" s="1"/>
  <c r="H12" i="43"/>
  <c r="E16" i="43"/>
  <c r="D16" i="43"/>
  <c r="C16" i="43"/>
  <c r="F13" i="43"/>
  <c r="F12" i="43"/>
  <c r="F11" i="43"/>
  <c r="F9" i="43"/>
  <c r="J5" i="43"/>
  <c r="H16" i="43" s="1"/>
  <c r="J5" i="42"/>
  <c r="H12" i="42" s="1"/>
  <c r="E16" i="42"/>
  <c r="D16" i="42"/>
  <c r="C16" i="42"/>
  <c r="F13" i="42"/>
  <c r="F12" i="42"/>
  <c r="F11" i="42"/>
  <c r="F9" i="42"/>
  <c r="J16" i="43" l="1"/>
  <c r="H15" i="43"/>
  <c r="E16" i="37" l="1"/>
  <c r="D16" i="37"/>
  <c r="C16" i="37"/>
  <c r="F13" i="37"/>
  <c r="F12" i="37"/>
  <c r="F11" i="37"/>
  <c r="F9" i="37"/>
  <c r="E16" i="38"/>
  <c r="D16" i="38"/>
  <c r="C16" i="38"/>
  <c r="F13" i="38"/>
  <c r="F12" i="38"/>
  <c r="F11" i="38"/>
  <c r="F9" i="38"/>
  <c r="H9" i="36" l="1"/>
  <c r="H7" i="36"/>
  <c r="A4" i="33"/>
  <c r="A5" i="33" s="1"/>
  <c r="A3" i="32"/>
  <c r="C16" i="23"/>
  <c r="E16" i="23"/>
  <c r="H10" i="20"/>
  <c r="H11" i="20"/>
  <c r="F9" i="23"/>
  <c r="H7" i="13"/>
  <c r="H9" i="13"/>
  <c r="D16" i="23" l="1"/>
  <c r="F13" i="23"/>
  <c r="F12" i="23"/>
  <c r="F11" i="23"/>
  <c r="H9" i="20"/>
  <c r="H7" i="20"/>
  <c r="H9" i="21"/>
  <c r="H7" i="21"/>
  <c r="H12" i="19"/>
  <c r="H11" i="19"/>
  <c r="H10" i="19"/>
  <c r="H9" i="19"/>
  <c r="H7" i="19"/>
</calcChain>
</file>

<file path=xl/sharedStrings.xml><?xml version="1.0" encoding="utf-8"?>
<sst xmlns="http://schemas.openxmlformats.org/spreadsheetml/2006/main" count="254" uniqueCount="43">
  <si>
    <t>Objective</t>
  </si>
  <si>
    <t>Constraints</t>
  </si>
  <si>
    <t>&gt;=</t>
  </si>
  <si>
    <t>P1</t>
  </si>
  <si>
    <t>P2</t>
  </si>
  <si>
    <t>P3</t>
  </si>
  <si>
    <t>P4</t>
  </si>
  <si>
    <t>P5</t>
  </si>
  <si>
    <t>NPV</t>
  </si>
  <si>
    <t>&lt;=</t>
  </si>
  <si>
    <t xml:space="preserve"> </t>
  </si>
  <si>
    <t>F1</t>
  </si>
  <si>
    <t>F2</t>
  </si>
  <si>
    <t>F3</t>
  </si>
  <si>
    <t>K-units</t>
  </si>
  <si>
    <t>Variable profit</t>
  </si>
  <si>
    <t>binary</t>
  </si>
  <si>
    <t>Fixed cost</t>
  </si>
  <si>
    <t>K$</t>
  </si>
  <si>
    <t>Obj</t>
  </si>
  <si>
    <t>Capital Budgeting:
Marr Corporation – Page 292 – Powell &amp; Baker</t>
  </si>
  <si>
    <t>Binary Decision Variables</t>
  </si>
  <si>
    <t>1: yes</t>
  </si>
  <si>
    <t>Expenditure</t>
  </si>
  <si>
    <t>Product Mix with Fixed Costs
Mayhugh Manufacturing – Page 292 – Powell &amp; Baker</t>
  </si>
  <si>
    <t xml:space="preserve"> Decision Variables</t>
  </si>
  <si>
    <t>Linking</t>
  </si>
  <si>
    <t>Demand</t>
  </si>
  <si>
    <t>Department A capacity</t>
  </si>
  <si>
    <t>Department B capacity</t>
  </si>
  <si>
    <t>Department C capacity</t>
  </si>
  <si>
    <t>A1-C1</t>
  </si>
  <si>
    <t>New variable Y</t>
  </si>
  <si>
    <t>Decision variable</t>
  </si>
  <si>
    <t>New Obj</t>
  </si>
  <si>
    <t xml:space="preserve"> -(A1-C1)= C1-A1</t>
  </si>
  <si>
    <t>minimum</t>
  </si>
  <si>
    <t>Product Mix with Fixed Costs
Mayhugh Manufacturing – Page 303 – Powell &amp; Baker</t>
  </si>
  <si>
    <t>Product families</t>
  </si>
  <si>
    <t>Binary variables</t>
  </si>
  <si>
    <t>Sum of Products</t>
  </si>
  <si>
    <t>New Binary</t>
  </si>
  <si>
    <t>Big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</si>
</sst>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2CC"/>
        <bgColor indexed="64"/>
      </patternFill>
    </fill>
    <fill>
      <patternFill patternType="solid">
        <fgColor rgb="FFDEEB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 style="thick">
        <color rgb="FF1F4E79"/>
      </top>
      <bottom style="medium">
        <color rgb="FF4472C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472C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8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2" borderId="4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5" borderId="8" xfId="3" applyFont="1"/>
    <xf numFmtId="2" fontId="5" fillId="4" borderId="4" xfId="2" applyNumberFormat="1" applyBorder="1"/>
    <xf numFmtId="1" fontId="5" fillId="4" borderId="4" xfId="2" applyNumberForma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6" borderId="9" xfId="0" applyNumberFormat="1" applyFont="1" applyFill="1" applyBorder="1" applyAlignment="1">
      <alignment horizontal="left" vertical="center" wrapText="1" readingOrder="1"/>
    </xf>
    <xf numFmtId="0" fontId="16" fillId="0" borderId="0" xfId="0" applyFont="1"/>
    <xf numFmtId="0" fontId="15" fillId="0" borderId="10" xfId="0" applyFont="1" applyFill="1" applyBorder="1" applyAlignment="1">
      <alignment horizontal="center" vertical="center" wrapText="1" readingOrder="1"/>
    </xf>
    <xf numFmtId="0" fontId="13" fillId="0" borderId="0" xfId="0" applyFont="1" applyFill="1"/>
    <xf numFmtId="0" fontId="14" fillId="0" borderId="0" xfId="0" applyFont="1" applyFill="1"/>
    <xf numFmtId="0" fontId="19" fillId="0" borderId="10" xfId="0" applyFont="1" applyFill="1" applyBorder="1" applyAlignment="1">
      <alignment horizontal="left" vertical="center" readingOrder="1"/>
    </xf>
    <xf numFmtId="0" fontId="20" fillId="0" borderId="0" xfId="0" applyFont="1"/>
    <xf numFmtId="0" fontId="16" fillId="0" borderId="0" xfId="0" applyFont="1" applyAlignment="1">
      <alignment horizontal="right"/>
    </xf>
    <xf numFmtId="0" fontId="21" fillId="0" borderId="0" xfId="0" applyFont="1"/>
    <xf numFmtId="0" fontId="16" fillId="0" borderId="4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5" xfId="0" applyFont="1" applyBorder="1"/>
    <xf numFmtId="0" fontId="16" fillId="0" borderId="6" xfId="0" applyFont="1" applyBorder="1"/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7" xfId="0" applyFont="1" applyBorder="1"/>
    <xf numFmtId="0" fontId="14" fillId="0" borderId="5" xfId="0" applyFont="1" applyBorder="1"/>
    <xf numFmtId="0" fontId="14" fillId="0" borderId="7" xfId="0" applyFont="1" applyBorder="1"/>
    <xf numFmtId="0" fontId="22" fillId="0" borderId="10" xfId="0" applyFont="1" applyFill="1" applyBorder="1" applyAlignment="1">
      <alignment horizontal="center" vertical="center" readingOrder="1"/>
    </xf>
    <xf numFmtId="0" fontId="18" fillId="6" borderId="9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0" fontId="19" fillId="0" borderId="10" xfId="0" applyFont="1" applyFill="1" applyBorder="1" applyAlignment="1">
      <alignment vertical="center" readingOrder="1"/>
    </xf>
    <xf numFmtId="0" fontId="15" fillId="0" borderId="4" xfId="0" applyNumberFormat="1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0" fontId="15" fillId="6" borderId="9" xfId="0" applyNumberFormat="1" applyFont="1" applyFill="1" applyBorder="1" applyAlignment="1">
      <alignment vertical="center" wrapText="1" readingOrder="1"/>
    </xf>
    <xf numFmtId="0" fontId="15" fillId="7" borderId="10" xfId="0" applyFont="1" applyFill="1" applyBorder="1" applyAlignment="1">
      <alignment vertical="center" wrapText="1" readingOrder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0" xfId="0" applyFont="1" applyAlignment="1">
      <alignment horizontal="left" vertical="top" indent="6" readingOrder="1"/>
    </xf>
    <xf numFmtId="1" fontId="6" fillId="5" borderId="8" xfId="3" applyNumberFormat="1" applyFont="1"/>
    <xf numFmtId="1" fontId="1" fillId="0" borderId="0" xfId="0" applyNumberFormat="1" applyFont="1"/>
    <xf numFmtId="1" fontId="4" fillId="3" borderId="4" xfId="1" applyNumberFormat="1" applyBorder="1"/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8" fillId="0" borderId="0" xfId="0" applyFont="1"/>
    <xf numFmtId="1" fontId="0" fillId="0" borderId="4" xfId="0" applyNumberFormat="1" applyBorder="1"/>
    <xf numFmtId="0" fontId="14" fillId="0" borderId="11" xfId="0" applyFont="1" applyBorder="1"/>
    <xf numFmtId="0" fontId="5" fillId="4" borderId="11" xfId="2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4" fillId="0" borderId="4" xfId="0" applyNumberFormat="1" applyFont="1" applyBorder="1"/>
    <xf numFmtId="1" fontId="16" fillId="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" fontId="16" fillId="2" borderId="4" xfId="0" applyNumberFormat="1" applyFont="1" applyFill="1" applyBorder="1"/>
    <xf numFmtId="0" fontId="11" fillId="0" borderId="12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7" fillId="0" borderId="12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">
    <cellStyle name="Bad" xfId="2" builtinId="27"/>
    <cellStyle name="Good" xfId="1" builtinId="26"/>
    <cellStyle name="Normal" xfId="0" builtinId="0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11</xdr:row>
      <xdr:rowOff>9525</xdr:rowOff>
    </xdr:from>
    <xdr:to>
      <xdr:col>2</xdr:col>
      <xdr:colOff>161925</xdr:colOff>
      <xdr:row>12</xdr:row>
      <xdr:rowOff>142875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52475" y="2276475"/>
              <a:ext cx="885825" cy="2952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≥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52475" y="2276475"/>
              <a:ext cx="885825" cy="2952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 𝑦〗_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+〖 𝑦〗_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≥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Fallback>
    </mc:AlternateContent>
    <xdr:clientData/>
  </xdr:twoCellAnchor>
  <xdr:twoCellAnchor>
    <xdr:from>
      <xdr:col>2</xdr:col>
      <xdr:colOff>161925</xdr:colOff>
      <xdr:row>9</xdr:row>
      <xdr:rowOff>104775</xdr:rowOff>
    </xdr:from>
    <xdr:to>
      <xdr:col>7</xdr:col>
      <xdr:colOff>200025</xdr:colOff>
      <xdr:row>11</xdr:row>
      <xdr:rowOff>157163</xdr:rowOff>
    </xdr:to>
    <xdr:cxnSp macro="">
      <xdr:nvCxnSpPr>
        <xdr:cNvPr id="4" name="Straight Arrow Connector 3"/>
        <xdr:cNvCxnSpPr>
          <a:stCxn id="2" idx="3"/>
        </xdr:cNvCxnSpPr>
      </xdr:nvCxnSpPr>
      <xdr:spPr>
        <a:xfrm flipV="1">
          <a:off x="1638300" y="2019300"/>
          <a:ext cx="2276475" cy="4048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551795</xdr:colOff>
      <xdr:row>0</xdr:row>
      <xdr:rowOff>85396</xdr:rowOff>
    </xdr:from>
    <xdr:to>
      <xdr:col>8</xdr:col>
      <xdr:colOff>203639</xdr:colOff>
      <xdr:row>4</xdr:row>
      <xdr:rowOff>85397</xdr:rowOff>
    </xdr:to>
    <xdr:sp macro="" textlink="">
      <xdr:nvSpPr>
        <xdr:cNvPr id="2" name="Rectangle 1"/>
        <xdr:cNvSpPr/>
      </xdr:nvSpPr>
      <xdr:spPr>
        <a:xfrm>
          <a:off x="4447192" y="85396"/>
          <a:ext cx="1484585" cy="709449"/>
        </a:xfrm>
        <a:prstGeom prst="rect">
          <a:avLst/>
        </a:prstGeom>
        <a:noFill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26277</xdr:colOff>
      <xdr:row>3</xdr:row>
      <xdr:rowOff>78828</xdr:rowOff>
    </xdr:from>
    <xdr:to>
      <xdr:col>1</xdr:col>
      <xdr:colOff>190500</xdr:colOff>
      <xdr:row>3</xdr:row>
      <xdr:rowOff>164223</xdr:rowOff>
    </xdr:to>
    <xdr:sp macro="" textlink="">
      <xdr:nvSpPr>
        <xdr:cNvPr id="3" name="Left Arrow 2"/>
        <xdr:cNvSpPr/>
      </xdr:nvSpPr>
      <xdr:spPr>
        <a:xfrm>
          <a:off x="1044467" y="624052"/>
          <a:ext cx="164223" cy="8539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5</xdr:row>
      <xdr:rowOff>151086</xdr:rowOff>
    </xdr:from>
    <xdr:to>
      <xdr:col>3</xdr:col>
      <xdr:colOff>453478</xdr:colOff>
      <xdr:row>7</xdr:row>
      <xdr:rowOff>121367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4758"/>
          <a:ext cx="3133616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8</xdr:row>
      <xdr:rowOff>123824</xdr:rowOff>
    </xdr:from>
    <xdr:to>
      <xdr:col>13</xdr:col>
      <xdr:colOff>47625</xdr:colOff>
      <xdr:row>11</xdr:row>
      <xdr:rowOff>85725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867400" y="1866899"/>
              <a:ext cx="876300" cy="53340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≥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4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≤1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867400" y="1866899"/>
              <a:ext cx="876300" cy="53340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 𝑦〗_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+〖 𝑦〗_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≥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+〖 𝑦〗_5≤1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Fallback>
    </mc:AlternateContent>
    <xdr:clientData/>
  </xdr:twoCellAnchor>
  <xdr:twoCellAnchor>
    <xdr:from>
      <xdr:col>10</xdr:col>
      <xdr:colOff>19050</xdr:colOff>
      <xdr:row>9</xdr:row>
      <xdr:rowOff>180975</xdr:rowOff>
    </xdr:from>
    <xdr:to>
      <xdr:col>11</xdr:col>
      <xdr:colOff>66675</xdr:colOff>
      <xdr:row>9</xdr:row>
      <xdr:rowOff>190500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5372100" y="2133600"/>
          <a:ext cx="4953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28576</xdr:colOff>
      <xdr:row>8</xdr:row>
      <xdr:rowOff>57151</xdr:rowOff>
    </xdr:from>
    <xdr:to>
      <xdr:col>13</xdr:col>
      <xdr:colOff>190500</xdr:colOff>
      <xdr:row>12</xdr:row>
      <xdr:rowOff>133350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829301" y="1762126"/>
              <a:ext cx="1057274" cy="7715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≥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4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eqArr>
                        <m:eqArr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  <m:e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𝑦</m:t>
                          </m:r>
                        </m:e>
                      </m:eqAr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≤1</m:t>
                  </m:r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5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≥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0</m:t>
                  </m:r>
                </m:oMath>
              </a14:m>
              <a:endParaRPr lang="en-US" sz="11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829301" y="1762126"/>
              <a:ext cx="1057274" cy="7715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 𝑦〗_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+〖 𝑦〗_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≥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█(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@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_5≤1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3−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 𝑦〗_5≥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</a:t>
              </a:r>
              <a:endParaRPr lang="en-US" sz="11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twoCellAnchor>
  <xdr:twoCellAnchor>
    <xdr:from>
      <xdr:col>10</xdr:col>
      <xdr:colOff>28575</xdr:colOff>
      <xdr:row>10</xdr:row>
      <xdr:rowOff>71438</xdr:rowOff>
    </xdr:from>
    <xdr:to>
      <xdr:col>11</xdr:col>
      <xdr:colOff>28576</xdr:colOff>
      <xdr:row>10</xdr:row>
      <xdr:rowOff>76200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5381625" y="2147888"/>
          <a:ext cx="447676" cy="4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80597</xdr:colOff>
      <xdr:row>17</xdr:row>
      <xdr:rowOff>73269</xdr:rowOff>
    </xdr:from>
    <xdr:to>
      <xdr:col>4</xdr:col>
      <xdr:colOff>307732</xdr:colOff>
      <xdr:row>21</xdr:row>
      <xdr:rowOff>964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53"/>
            <xdr:cNvSpPr txBox="1"/>
          </xdr:nvSpPr>
          <xdr:spPr>
            <a:xfrm>
              <a:off x="2168770" y="3429000"/>
              <a:ext cx="1121020" cy="57246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txBody>
            <a:bodyPr wrap="square" rtlCol="0" anchor="t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5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5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n-US" sz="105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050" i="1">
                        <a:latin typeface="Cambria Math"/>
                      </a:rPr>
                      <m:t>−</m:t>
                    </m:r>
                    <m:r>
                      <a:rPr lang="en-US" sz="1050" b="0" i="1">
                        <a:latin typeface="Cambria Math"/>
                      </a:rPr>
                      <m:t>400</m:t>
                    </m:r>
                    <m:sSub>
                      <m:sSubPr>
                        <m:ctrlPr>
                          <a:rPr lang="en-US" sz="105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5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n-US" sz="105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050" i="1">
                        <a:latin typeface="Cambria Math"/>
                        <a:ea typeface="Cambria Math"/>
                      </a:rPr>
                      <m:t>≤</m:t>
                    </m:r>
                    <m:r>
                      <a:rPr lang="en-US" sz="1050" b="0" i="1">
                        <a:latin typeface="Cambria Math"/>
                        <a:ea typeface="Cambria Math"/>
                      </a:rPr>
                      <m:t>0</m:t>
                    </m:r>
                  </m:oMath>
                </m:oMathPara>
              </a14:m>
              <a:endParaRPr lang="en-US" sz="1050" i="1">
                <a:latin typeface="Cambria Math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5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5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n-US" sz="105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050" i="1">
                        <a:latin typeface="Cambria Math"/>
                      </a:rPr>
                      <m:t>−</m:t>
                    </m:r>
                    <m:r>
                      <a:rPr lang="en-US" sz="1050" b="0" i="1">
                        <a:latin typeface="Cambria Math"/>
                      </a:rPr>
                      <m:t>300</m:t>
                    </m:r>
                    <m:sSub>
                      <m:sSubPr>
                        <m:ctrlPr>
                          <a:rPr lang="en-US" sz="105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5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n-US" sz="105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050" i="1">
                        <a:latin typeface="Cambria Math"/>
                        <a:ea typeface="Cambria Math"/>
                      </a:rPr>
                      <m:t>≤</m:t>
                    </m:r>
                    <m:r>
                      <a:rPr lang="en-US" sz="1050" b="0" i="1">
                        <a:latin typeface="Cambria Math"/>
                        <a:ea typeface="Cambria Math"/>
                      </a:rPr>
                      <m:t>0</m:t>
                    </m:r>
                  </m:oMath>
                </m:oMathPara>
              </a14:m>
              <a:endParaRPr lang="en-US" sz="1050" b="0" i="1">
                <a:latin typeface="Cambria Math"/>
                <a:ea typeface="Cambria Math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5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5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n-US" sz="105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en-US" sz="1050" i="1">
                        <a:latin typeface="Cambria Math"/>
                      </a:rPr>
                      <m:t>−</m:t>
                    </m:r>
                    <m:r>
                      <a:rPr lang="en-US" sz="1050" b="0" i="1">
                        <a:latin typeface="Cambria Math"/>
                      </a:rPr>
                      <m:t>5</m:t>
                    </m:r>
                    <m:r>
                      <a:rPr lang="en-US" sz="1050" i="1">
                        <a:latin typeface="Cambria Math"/>
                      </a:rPr>
                      <m:t>0</m:t>
                    </m:r>
                    <m:sSub>
                      <m:sSubPr>
                        <m:ctrlPr>
                          <a:rPr lang="en-US" sz="105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05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n-US" sz="105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en-US" sz="1050" i="1">
                        <a:latin typeface="Cambria Math"/>
                        <a:ea typeface="Cambria Math"/>
                      </a:rPr>
                      <m:t>≤</m:t>
                    </m:r>
                    <m:r>
                      <a:rPr lang="en-US" sz="1050" b="0" i="1">
                        <a:latin typeface="Cambria Math"/>
                        <a:ea typeface="Cambria Math"/>
                      </a:rPr>
                      <m:t>0</m:t>
                    </m:r>
                  </m:oMath>
                </m:oMathPara>
              </a14:m>
              <a:endParaRPr lang="en-US" sz="1050"/>
            </a:p>
          </xdr:txBody>
        </xdr:sp>
      </mc:Choice>
      <mc:Fallback xmlns="">
        <xdr:sp macro="" textlink="">
          <xdr:nvSpPr>
            <xdr:cNvPr id="3" name="TextBox 53"/>
            <xdr:cNvSpPr txBox="1"/>
          </xdr:nvSpPr>
          <xdr:spPr>
            <a:xfrm>
              <a:off x="2168770" y="3429000"/>
              <a:ext cx="1121020" cy="57246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txBody>
            <a:bodyPr wrap="square" rtlCol="0" anchor="t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n-US" sz="1050" i="0">
                  <a:latin typeface="Cambria Math"/>
                </a:rPr>
                <a:t>𝑥_1−</a:t>
              </a:r>
              <a:r>
                <a:rPr lang="en-US" sz="1050" b="0" i="0">
                  <a:latin typeface="Cambria Math"/>
                </a:rPr>
                <a:t>400</a:t>
              </a:r>
              <a:r>
                <a:rPr lang="en-US" sz="1050" i="0">
                  <a:latin typeface="Cambria Math"/>
                </a:rPr>
                <a:t>𝑦_1</a:t>
              </a:r>
              <a:r>
                <a:rPr lang="en-US" sz="1050" i="0">
                  <a:latin typeface="Cambria Math"/>
                  <a:ea typeface="Cambria Math"/>
                </a:rPr>
                <a:t>≤</a:t>
              </a:r>
              <a:r>
                <a:rPr lang="en-US" sz="1050" b="0" i="0">
                  <a:latin typeface="Cambria Math"/>
                  <a:ea typeface="Cambria Math"/>
                </a:rPr>
                <a:t>0</a:t>
              </a:r>
              <a:endParaRPr lang="en-US" sz="1050" i="1">
                <a:latin typeface="Cambria Math"/>
              </a:endParaRPr>
            </a:p>
            <a:p>
              <a:pPr algn="l"/>
              <a:r>
                <a:rPr lang="en-US" sz="1050" i="0">
                  <a:latin typeface="Cambria Math"/>
                </a:rPr>
                <a:t>𝑥_2−</a:t>
              </a:r>
              <a:r>
                <a:rPr lang="en-US" sz="1050" b="0" i="0">
                  <a:latin typeface="Cambria Math"/>
                </a:rPr>
                <a:t>300</a:t>
              </a:r>
              <a:r>
                <a:rPr lang="en-US" sz="1050" i="0">
                  <a:latin typeface="Cambria Math"/>
                </a:rPr>
                <a:t>𝑦_2</a:t>
              </a:r>
              <a:r>
                <a:rPr lang="en-US" sz="1050" i="0">
                  <a:latin typeface="Cambria Math"/>
                  <a:ea typeface="Cambria Math"/>
                </a:rPr>
                <a:t>≤</a:t>
              </a:r>
              <a:r>
                <a:rPr lang="en-US" sz="1050" b="0" i="0">
                  <a:latin typeface="Cambria Math"/>
                  <a:ea typeface="Cambria Math"/>
                </a:rPr>
                <a:t>0</a:t>
              </a:r>
              <a:endParaRPr lang="en-US" sz="1050" b="0" i="1">
                <a:latin typeface="Cambria Math"/>
                <a:ea typeface="Cambria Math"/>
              </a:endParaRPr>
            </a:p>
            <a:p>
              <a:pPr algn="l"/>
              <a:r>
                <a:rPr lang="en-US" sz="1050" i="0">
                  <a:latin typeface="Cambria Math"/>
                </a:rPr>
                <a:t>𝑥_3−</a:t>
              </a:r>
              <a:r>
                <a:rPr lang="en-US" sz="1050" b="0" i="0">
                  <a:latin typeface="Cambria Math"/>
                </a:rPr>
                <a:t>5</a:t>
              </a:r>
              <a:r>
                <a:rPr lang="en-US" sz="1050" i="0">
                  <a:latin typeface="Cambria Math"/>
                </a:rPr>
                <a:t>0𝑦_3</a:t>
              </a:r>
              <a:r>
                <a:rPr lang="en-US" sz="1050" i="0">
                  <a:latin typeface="Cambria Math"/>
                  <a:ea typeface="Cambria Math"/>
                </a:rPr>
                <a:t>≤</a:t>
              </a:r>
              <a:r>
                <a:rPr lang="en-US" sz="1050" b="0" i="0">
                  <a:latin typeface="Cambria Math"/>
                  <a:ea typeface="Cambria Math"/>
                </a:rPr>
                <a:t>0</a:t>
              </a:r>
              <a:endParaRPr lang="en-US" sz="1050"/>
            </a:p>
          </xdr:txBody>
        </xdr:sp>
      </mc:Fallback>
    </mc:AlternateContent>
    <xdr:clientData/>
  </xdr:twoCellAnchor>
  <xdr:twoCellAnchor>
    <xdr:from>
      <xdr:col>3</xdr:col>
      <xdr:colOff>190500</xdr:colOff>
      <xdr:row>16</xdr:row>
      <xdr:rowOff>51289</xdr:rowOff>
    </xdr:from>
    <xdr:to>
      <xdr:col>3</xdr:col>
      <xdr:colOff>194165</xdr:colOff>
      <xdr:row>17</xdr:row>
      <xdr:rowOff>73269</xdr:rowOff>
    </xdr:to>
    <xdr:cxnSp macro="">
      <xdr:nvCxnSpPr>
        <xdr:cNvPr id="5" name="Straight Arrow Connector 4"/>
        <xdr:cNvCxnSpPr>
          <a:stCxn id="3" idx="0"/>
        </xdr:cNvCxnSpPr>
      </xdr:nvCxnSpPr>
      <xdr:spPr>
        <a:xfrm flipH="1" flipV="1">
          <a:off x="2725615" y="3245827"/>
          <a:ext cx="3665" cy="18317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16</xdr:row>
      <xdr:rowOff>95251</xdr:rowOff>
    </xdr:from>
    <xdr:to>
      <xdr:col>6</xdr:col>
      <xdr:colOff>442912</xdr:colOff>
      <xdr:row>16</xdr:row>
      <xdr:rowOff>342901</xdr:rowOff>
    </xdr:to>
    <xdr:sp macro="" textlink="">
      <xdr:nvSpPr>
        <xdr:cNvPr id="2" name="TextBox 1"/>
        <xdr:cNvSpPr txBox="1"/>
      </xdr:nvSpPr>
      <xdr:spPr>
        <a:xfrm>
          <a:off x="8201025" y="2895601"/>
          <a:ext cx="19812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x2 -300y2 &lt;=0</a:t>
          </a:r>
          <a:endParaRPr lang="en-US" sz="1100"/>
        </a:p>
      </xdr:txBody>
    </xdr:sp>
    <xdr:clientData/>
  </xdr:twoCellAnchor>
  <xdr:twoCellAnchor>
    <xdr:from>
      <xdr:col>3</xdr:col>
      <xdr:colOff>390525</xdr:colOff>
      <xdr:row>15</xdr:row>
      <xdr:rowOff>152400</xdr:rowOff>
    </xdr:from>
    <xdr:to>
      <xdr:col>5</xdr:col>
      <xdr:colOff>61912</xdr:colOff>
      <xdr:row>16</xdr:row>
      <xdr:rowOff>219076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3209925" y="2790825"/>
          <a:ext cx="890587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</xdr:colOff>
      <xdr:row>19</xdr:row>
      <xdr:rowOff>142876</xdr:rowOff>
    </xdr:from>
    <xdr:to>
      <xdr:col>6</xdr:col>
      <xdr:colOff>471487</xdr:colOff>
      <xdr:row>21</xdr:row>
      <xdr:rowOff>66676</xdr:rowOff>
    </xdr:to>
    <xdr:sp macro="" textlink="">
      <xdr:nvSpPr>
        <xdr:cNvPr id="5" name="TextBox 4"/>
        <xdr:cNvSpPr txBox="1"/>
      </xdr:nvSpPr>
      <xdr:spPr>
        <a:xfrm>
          <a:off x="4129087" y="3619501"/>
          <a:ext cx="990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x2-250y2 &gt;=0 </a:t>
          </a:r>
          <a:endParaRPr lang="en-US" sz="1100"/>
        </a:p>
      </xdr:txBody>
    </xdr:sp>
    <xdr:clientData/>
  </xdr:twoCellAnchor>
  <xdr:twoCellAnchor>
    <xdr:from>
      <xdr:col>3</xdr:col>
      <xdr:colOff>419100</xdr:colOff>
      <xdr:row>19</xdr:row>
      <xdr:rowOff>38100</xdr:rowOff>
    </xdr:from>
    <xdr:to>
      <xdr:col>5</xdr:col>
      <xdr:colOff>90487</xdr:colOff>
      <xdr:row>20</xdr:row>
      <xdr:rowOff>104776</xdr:rowOff>
    </xdr:to>
    <xdr:cxnSp macro="">
      <xdr:nvCxnSpPr>
        <xdr:cNvPr id="6" name="Straight Arrow Connector 5"/>
        <xdr:cNvCxnSpPr>
          <a:stCxn id="5" idx="1"/>
        </xdr:cNvCxnSpPr>
      </xdr:nvCxnSpPr>
      <xdr:spPr>
        <a:xfrm flipH="1" flipV="1">
          <a:off x="3238500" y="3514725"/>
          <a:ext cx="890587" cy="2286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128586</xdr:colOff>
      <xdr:row>5</xdr:row>
      <xdr:rowOff>28576</xdr:rowOff>
    </xdr:from>
    <xdr:to>
      <xdr:col>10</xdr:col>
      <xdr:colOff>304799</xdr:colOff>
      <xdr:row>6</xdr:row>
      <xdr:rowOff>114301</xdr:rowOff>
    </xdr:to>
    <xdr:sp macro="" textlink="">
      <xdr:nvSpPr>
        <xdr:cNvPr id="2" name="TextBox 1"/>
        <xdr:cNvSpPr txBox="1"/>
      </xdr:nvSpPr>
      <xdr:spPr>
        <a:xfrm>
          <a:off x="5995986" y="876301"/>
          <a:ext cx="139541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Semi-continuous</a:t>
          </a:r>
          <a:endParaRPr lang="en-US" sz="1100" b="1"/>
        </a:p>
      </xdr:txBody>
    </xdr:sp>
    <xdr:clientData/>
  </xdr:twoCellAnchor>
  <xdr:twoCellAnchor>
    <xdr:from>
      <xdr:col>3</xdr:col>
      <xdr:colOff>504826</xdr:colOff>
      <xdr:row>4</xdr:row>
      <xdr:rowOff>104775</xdr:rowOff>
    </xdr:from>
    <xdr:to>
      <xdr:col>8</xdr:col>
      <xdr:colOff>128586</xdr:colOff>
      <xdr:row>5</xdr:row>
      <xdr:rowOff>152401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 flipV="1">
          <a:off x="3324226" y="781050"/>
          <a:ext cx="2671760" cy="2190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10</xdr:row>
      <xdr:rowOff>209551</xdr:rowOff>
    </xdr:from>
    <xdr:to>
      <xdr:col>13</xdr:col>
      <xdr:colOff>133350</xdr:colOff>
      <xdr:row>12</xdr:row>
      <xdr:rowOff>47625</xdr:rowOff>
    </xdr:to>
    <xdr:sp macro="" textlink="">
      <xdr:nvSpPr>
        <xdr:cNvPr id="10" name="TextBox 9"/>
        <xdr:cNvSpPr txBox="1"/>
      </xdr:nvSpPr>
      <xdr:spPr>
        <a:xfrm>
          <a:off x="6800850" y="2409826"/>
          <a:ext cx="2000250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=IF(J5&gt;500,L5,M5)</a:t>
          </a:r>
          <a:endParaRPr lang="en-US" sz="1100"/>
        </a:p>
      </xdr:txBody>
    </xdr:sp>
    <xdr:clientData/>
  </xdr:twoCellAnchor>
  <xdr:twoCellAnchor>
    <xdr:from>
      <xdr:col>8</xdr:col>
      <xdr:colOff>28575</xdr:colOff>
      <xdr:row>11</xdr:row>
      <xdr:rowOff>123825</xdr:rowOff>
    </xdr:from>
    <xdr:to>
      <xdr:col>8</xdr:col>
      <xdr:colOff>476250</xdr:colOff>
      <xdr:row>11</xdr:row>
      <xdr:rowOff>128588</xdr:rowOff>
    </xdr:to>
    <xdr:cxnSp macro="">
      <xdr:nvCxnSpPr>
        <xdr:cNvPr id="11" name="Straight Arrow Connector 10"/>
        <xdr:cNvCxnSpPr>
          <a:stCxn id="10" idx="1"/>
        </xdr:cNvCxnSpPr>
      </xdr:nvCxnSpPr>
      <xdr:spPr>
        <a:xfrm flipH="1" flipV="1">
          <a:off x="6353175" y="2543175"/>
          <a:ext cx="447675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505559</xdr:colOff>
      <xdr:row>10</xdr:row>
      <xdr:rowOff>161193</xdr:rowOff>
    </xdr:from>
    <xdr:to>
      <xdr:col>11</xdr:col>
      <xdr:colOff>285750</xdr:colOff>
      <xdr:row>12</xdr:row>
      <xdr:rowOff>58615</xdr:rowOff>
    </xdr:to>
    <xdr:sp macro="" textlink="">
      <xdr:nvSpPr>
        <xdr:cNvPr id="4" name="TextBox 3"/>
        <xdr:cNvSpPr txBox="1"/>
      </xdr:nvSpPr>
      <xdr:spPr>
        <a:xfrm>
          <a:off x="5407271" y="2088174"/>
          <a:ext cx="1318844" cy="278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L5*H5 + M5*(1-H5)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432290</xdr:colOff>
      <xdr:row>11</xdr:row>
      <xdr:rowOff>109904</xdr:rowOff>
    </xdr:from>
    <xdr:to>
      <xdr:col>8</xdr:col>
      <xdr:colOff>505559</xdr:colOff>
      <xdr:row>11</xdr:row>
      <xdr:rowOff>109904</xdr:rowOff>
    </xdr:to>
    <xdr:cxnSp macro="">
      <xdr:nvCxnSpPr>
        <xdr:cNvPr id="5" name="Straight Arrow Connector 4"/>
        <xdr:cNvCxnSpPr>
          <a:stCxn id="4" idx="1"/>
        </xdr:cNvCxnSpPr>
      </xdr:nvCxnSpPr>
      <xdr:spPr>
        <a:xfrm flipH="1">
          <a:off x="4887059" y="2227385"/>
          <a:ext cx="52021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58619</xdr:colOff>
      <xdr:row>14</xdr:row>
      <xdr:rowOff>1</xdr:rowOff>
    </xdr:from>
    <xdr:to>
      <xdr:col>14</xdr:col>
      <xdr:colOff>256442</xdr:colOff>
      <xdr:row>16</xdr:row>
      <xdr:rowOff>36634</xdr:rowOff>
    </xdr:to>
    <xdr:sp macro="" textlink="">
      <xdr:nvSpPr>
        <xdr:cNvPr id="8" name="TextBox 7"/>
        <xdr:cNvSpPr txBox="1"/>
      </xdr:nvSpPr>
      <xdr:spPr>
        <a:xfrm>
          <a:off x="6498984" y="2718289"/>
          <a:ext cx="1406766" cy="454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J5 –500 &lt;= M*Y1   </a:t>
          </a:r>
          <a:endParaRPr lang="en-US" sz="1100">
            <a:effectLst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 – J5 &lt;= M*(1–Y1)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71803</xdr:colOff>
      <xdr:row>15</xdr:row>
      <xdr:rowOff>13189</xdr:rowOff>
    </xdr:from>
    <xdr:to>
      <xdr:col>11</xdr:col>
      <xdr:colOff>79132</xdr:colOff>
      <xdr:row>15</xdr:row>
      <xdr:rowOff>13189</xdr:rowOff>
    </xdr:to>
    <xdr:cxnSp macro="">
      <xdr:nvCxnSpPr>
        <xdr:cNvPr id="11" name="Straight Arrow Connector 10"/>
        <xdr:cNvCxnSpPr/>
      </xdr:nvCxnSpPr>
      <xdr:spPr>
        <a:xfrm flipH="1">
          <a:off x="5999284" y="2951285"/>
          <a:ext cx="52021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6569</xdr:colOff>
      <xdr:row>3</xdr:row>
      <xdr:rowOff>131379</xdr:rowOff>
    </xdr:from>
    <xdr:to>
      <xdr:col>4</xdr:col>
      <xdr:colOff>216995</xdr:colOff>
      <xdr:row>5</xdr:row>
      <xdr:rowOff>101661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676603"/>
          <a:ext cx="3133616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45" zoomScaleNormal="145" workbookViewId="0">
      <selection activeCell="D17" sqref="D17"/>
    </sheetView>
  </sheetViews>
  <sheetFormatPr defaultColWidth="6.7109375" defaultRowHeight="15" x14ac:dyDescent="0.2"/>
  <cols>
    <col min="1" max="1" width="21.5703125" bestFit="1" customWidth="1"/>
    <col min="2" max="2" width="9.140625" bestFit="1" customWidth="1"/>
    <col min="3" max="7" width="4.7109375" style="21" bestFit="1" customWidth="1"/>
    <col min="8" max="8" width="11.42578125" bestFit="1" customWidth="1"/>
    <col min="9" max="9" width="5" customWidth="1"/>
    <col min="10" max="10" width="8.7109375" customWidth="1"/>
  </cols>
  <sheetData>
    <row r="1" spans="1:10" ht="33" customHeight="1" x14ac:dyDescent="0.2">
      <c r="A1" s="98" t="s">
        <v>20</v>
      </c>
      <c r="B1" s="99"/>
      <c r="C1" s="99"/>
      <c r="D1" s="99"/>
      <c r="E1" s="99"/>
      <c r="F1" s="99"/>
      <c r="G1" s="99"/>
      <c r="H1" s="99"/>
      <c r="I1" s="21"/>
      <c r="J1" s="21"/>
    </row>
    <row r="2" spans="1:10" ht="15.75" x14ac:dyDescent="0.25">
      <c r="A2" s="23"/>
      <c r="B2" s="22"/>
      <c r="H2" s="21"/>
      <c r="I2" s="21"/>
      <c r="J2" s="21"/>
    </row>
    <row r="3" spans="1:10" ht="16.5" thickBot="1" x14ac:dyDescent="0.3">
      <c r="B3" s="24"/>
      <c r="C3" s="25"/>
      <c r="D3" s="25"/>
      <c r="E3" s="25"/>
      <c r="F3" s="25"/>
      <c r="G3" s="25"/>
      <c r="H3" s="25"/>
      <c r="I3" s="25"/>
      <c r="J3" s="25"/>
    </row>
    <row r="4" spans="1:10" ht="17.25" thickTop="1" thickBot="1" x14ac:dyDescent="0.25">
      <c r="A4" s="66" t="s">
        <v>21</v>
      </c>
      <c r="B4" s="58"/>
      <c r="C4" s="59" t="s">
        <v>3</v>
      </c>
      <c r="D4" s="59" t="s">
        <v>4</v>
      </c>
      <c r="E4" s="59" t="s">
        <v>5</v>
      </c>
      <c r="F4" s="59" t="s">
        <v>6</v>
      </c>
      <c r="G4" s="59" t="s">
        <v>7</v>
      </c>
      <c r="H4" s="59"/>
      <c r="I4" s="59"/>
      <c r="J4" s="59"/>
    </row>
    <row r="5" spans="1:10" ht="16.5" thickBot="1" x14ac:dyDescent="0.25">
      <c r="A5" s="60"/>
      <c r="B5" s="61" t="s">
        <v>22</v>
      </c>
      <c r="C5" s="67">
        <v>1</v>
      </c>
      <c r="D5" s="67">
        <v>0</v>
      </c>
      <c r="E5" s="67">
        <v>1</v>
      </c>
      <c r="F5" s="67">
        <v>1</v>
      </c>
      <c r="G5" s="67">
        <v>0</v>
      </c>
      <c r="H5" s="59"/>
      <c r="I5" s="59"/>
      <c r="J5" s="59"/>
    </row>
    <row r="6" spans="1:10" ht="17.25" thickTop="1" thickBot="1" x14ac:dyDescent="0.25">
      <c r="A6" s="66" t="s">
        <v>0</v>
      </c>
      <c r="B6" s="61"/>
      <c r="C6" s="59"/>
      <c r="D6" s="59"/>
      <c r="E6" s="59"/>
      <c r="F6" s="59"/>
      <c r="G6" s="59"/>
      <c r="H6" s="59"/>
      <c r="I6" s="59"/>
      <c r="J6" s="59"/>
    </row>
    <row r="7" spans="1:10" ht="17.25" thickTop="1" thickBot="1" x14ac:dyDescent="0.25">
      <c r="A7" s="62"/>
      <c r="B7" s="61" t="s">
        <v>8</v>
      </c>
      <c r="C7" s="68">
        <v>10</v>
      </c>
      <c r="D7" s="68">
        <v>17</v>
      </c>
      <c r="E7" s="68">
        <v>16</v>
      </c>
      <c r="F7" s="68">
        <v>8</v>
      </c>
      <c r="G7" s="68">
        <v>14</v>
      </c>
      <c r="H7" s="63">
        <f>SUMPRODUCT($C$5:$G$5,C7:G7)</f>
        <v>34</v>
      </c>
      <c r="I7" s="59"/>
      <c r="J7" s="59"/>
    </row>
    <row r="8" spans="1:10" ht="17.25" thickTop="1" thickBot="1" x14ac:dyDescent="0.25">
      <c r="A8" s="66" t="s">
        <v>1</v>
      </c>
      <c r="B8" s="61"/>
      <c r="C8" s="59" t="s">
        <v>10</v>
      </c>
      <c r="D8" s="59"/>
      <c r="E8" s="59"/>
      <c r="F8" s="59"/>
      <c r="G8" s="59"/>
      <c r="H8" s="59"/>
      <c r="I8" s="59"/>
      <c r="J8" s="59"/>
    </row>
    <row r="9" spans="1:10" ht="17.25" thickTop="1" thickBot="1" x14ac:dyDescent="0.25">
      <c r="A9" s="64"/>
      <c r="B9" s="61" t="s">
        <v>23</v>
      </c>
      <c r="C9" s="69">
        <v>48</v>
      </c>
      <c r="D9" s="69">
        <v>96</v>
      </c>
      <c r="E9" s="69">
        <v>80</v>
      </c>
      <c r="F9" s="69">
        <v>32</v>
      </c>
      <c r="G9" s="69">
        <v>64</v>
      </c>
      <c r="H9" s="65">
        <f>SUMPRODUCT($C$5:$G$5,C9:G9)</f>
        <v>160</v>
      </c>
      <c r="I9" s="59" t="s">
        <v>9</v>
      </c>
      <c r="J9" s="70">
        <v>160</v>
      </c>
    </row>
    <row r="10" spans="1:10" ht="15.75" x14ac:dyDescent="0.25">
      <c r="A10" s="21"/>
      <c r="C10" s="25"/>
      <c r="D10" s="25"/>
      <c r="E10" s="25"/>
      <c r="F10" s="25"/>
      <c r="G10" s="25"/>
      <c r="H10" s="27"/>
      <c r="I10" s="27"/>
      <c r="J10" s="27"/>
    </row>
    <row r="11" spans="1:10" ht="15.75" x14ac:dyDescent="0.25">
      <c r="A11" s="21"/>
      <c r="C11" s="25"/>
      <c r="D11" s="25"/>
      <c r="E11" s="25"/>
      <c r="F11" s="25"/>
      <c r="G11" s="25"/>
      <c r="H11" s="27"/>
      <c r="I11" s="27"/>
      <c r="J11" s="27"/>
    </row>
    <row r="12" spans="1:10" ht="15.75" x14ac:dyDescent="0.25">
      <c r="A12" s="27"/>
      <c r="B12" s="21"/>
      <c r="C12" s="25"/>
      <c r="D12" s="25"/>
      <c r="E12" s="25"/>
      <c r="F12" s="25"/>
      <c r="G12" s="25"/>
      <c r="H12" s="27"/>
      <c r="I12" s="27"/>
      <c r="J12" s="27"/>
    </row>
    <row r="13" spans="1:10" x14ac:dyDescent="0.2">
      <c r="B13" s="21"/>
    </row>
  </sheetData>
  <mergeCells count="1">
    <mergeCell ref="A1:H1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>
      <selection activeCell="E21" sqref="E21"/>
    </sheetView>
  </sheetViews>
  <sheetFormatPr defaultColWidth="6" defaultRowHeight="12.75" x14ac:dyDescent="0.2"/>
  <cols>
    <col min="1" max="1" width="19" bestFit="1" customWidth="1"/>
    <col min="2" max="2" width="14.28515625" bestFit="1" customWidth="1"/>
    <col min="3" max="8" width="6.7109375" customWidth="1"/>
    <col min="9" max="11" width="7.7109375" customWidth="1"/>
  </cols>
  <sheetData>
    <row r="1" spans="1:13" x14ac:dyDescent="0.2">
      <c r="A1" s="95"/>
      <c r="B1" s="96"/>
      <c r="C1" s="96"/>
      <c r="D1" s="96"/>
      <c r="E1" s="96"/>
      <c r="F1" s="96"/>
      <c r="G1" s="96"/>
      <c r="H1" s="46"/>
      <c r="I1" s="46"/>
      <c r="J1" s="27"/>
    </row>
    <row r="2" spans="1:13" x14ac:dyDescent="0.2">
      <c r="A2" s="96"/>
      <c r="B2" s="96"/>
      <c r="C2" s="96"/>
      <c r="D2" s="96"/>
      <c r="E2" s="96"/>
      <c r="F2" s="96"/>
      <c r="G2" s="96"/>
      <c r="H2" s="46"/>
      <c r="I2" s="46"/>
      <c r="J2" s="27"/>
    </row>
    <row r="3" spans="1:13" ht="16.5" thickBot="1" x14ac:dyDescent="0.3">
      <c r="A3" s="47"/>
      <c r="B3" s="48"/>
      <c r="C3" s="48"/>
      <c r="D3" s="48"/>
      <c r="E3" s="48"/>
      <c r="F3" s="46"/>
      <c r="G3" s="46"/>
      <c r="H3" s="25"/>
    </row>
    <row r="4" spans="1:13" ht="16.5" thickTop="1" thickBot="1" x14ac:dyDescent="0.3">
      <c r="A4" s="44" t="s">
        <v>25</v>
      </c>
      <c r="B4" s="48"/>
      <c r="C4" s="48" t="s">
        <v>11</v>
      </c>
      <c r="D4" s="48" t="s">
        <v>12</v>
      </c>
      <c r="E4" s="48" t="s">
        <v>13</v>
      </c>
      <c r="F4" s="46"/>
      <c r="G4" s="46"/>
      <c r="H4" s="46" t="s">
        <v>41</v>
      </c>
      <c r="J4" s="87" t="s">
        <v>40</v>
      </c>
      <c r="L4" s="87" t="s">
        <v>29</v>
      </c>
    </row>
    <row r="5" spans="1:13" ht="15.75" thickBot="1" x14ac:dyDescent="0.25">
      <c r="A5" s="46"/>
      <c r="B5" s="48" t="s">
        <v>38</v>
      </c>
      <c r="C5" s="49">
        <v>266.66666666666669</v>
      </c>
      <c r="D5" s="49">
        <v>300</v>
      </c>
      <c r="E5" s="49">
        <v>0</v>
      </c>
      <c r="F5" s="46"/>
      <c r="G5" s="46"/>
      <c r="H5" s="90">
        <v>1</v>
      </c>
      <c r="J5" s="88">
        <f>SUM(C5:E5)</f>
        <v>566.66666666666674</v>
      </c>
      <c r="L5" s="4">
        <v>2500</v>
      </c>
      <c r="M5" s="4">
        <v>2000</v>
      </c>
    </row>
    <row r="6" spans="1:13" x14ac:dyDescent="0.2">
      <c r="A6" s="46"/>
      <c r="B6" s="48" t="s">
        <v>39</v>
      </c>
      <c r="C6" s="49">
        <v>1</v>
      </c>
      <c r="D6" s="49">
        <v>1</v>
      </c>
      <c r="E6" s="49">
        <v>0</v>
      </c>
      <c r="F6" s="46"/>
      <c r="G6" s="46"/>
      <c r="H6" s="46"/>
    </row>
    <row r="7" spans="1:13" ht="13.5" thickBot="1" x14ac:dyDescent="0.25">
      <c r="A7" s="50"/>
      <c r="B7" s="46"/>
      <c r="C7" s="46"/>
      <c r="D7" s="46"/>
      <c r="E7" s="46"/>
      <c r="F7" s="46"/>
      <c r="G7" s="46"/>
      <c r="H7" s="46"/>
    </row>
    <row r="8" spans="1:13" ht="17.25" thickTop="1" thickBot="1" x14ac:dyDescent="0.3">
      <c r="A8" s="44" t="s">
        <v>0</v>
      </c>
      <c r="B8" s="47" t="s">
        <v>15</v>
      </c>
      <c r="C8" s="45">
        <v>1.2</v>
      </c>
      <c r="D8" s="45">
        <v>1.8</v>
      </c>
      <c r="E8" s="45">
        <v>2.2000000000000002</v>
      </c>
      <c r="F8" s="46"/>
      <c r="G8" s="46"/>
      <c r="H8" s="25"/>
    </row>
    <row r="9" spans="1:13" ht="16.5" thickBot="1" x14ac:dyDescent="0.3">
      <c r="A9" s="46"/>
      <c r="B9" s="47" t="s">
        <v>17</v>
      </c>
      <c r="C9" s="45">
        <v>60</v>
      </c>
      <c r="D9" s="45">
        <v>200</v>
      </c>
      <c r="E9" s="45">
        <v>100</v>
      </c>
      <c r="F9" s="51">
        <f>SUMPRODUCT(C5:E5,C8:E8)-SUMPRODUCT($C$6:$E$6,C9:E9)</f>
        <v>600</v>
      </c>
      <c r="G9" s="46"/>
      <c r="H9" s="25"/>
    </row>
    <row r="10" spans="1:13" ht="17.25" thickTop="1" thickBot="1" x14ac:dyDescent="0.3">
      <c r="A10" s="44" t="s">
        <v>1</v>
      </c>
      <c r="B10" s="46"/>
      <c r="C10" s="46"/>
      <c r="D10" s="46"/>
      <c r="E10" s="46"/>
      <c r="F10" s="46"/>
      <c r="G10" s="46"/>
      <c r="H10" s="25"/>
    </row>
    <row r="11" spans="1:13" ht="15" customHeight="1" thickTop="1" thickBot="1" x14ac:dyDescent="0.3">
      <c r="A11" s="48" t="s">
        <v>28</v>
      </c>
      <c r="B11" s="79"/>
      <c r="C11" s="68">
        <v>3</v>
      </c>
      <c r="D11" s="68">
        <v>4</v>
      </c>
      <c r="E11" s="68">
        <v>8</v>
      </c>
      <c r="F11" s="46">
        <f>SUMPRODUCT($C$5:$E$5,C11:E11)</f>
        <v>2000</v>
      </c>
      <c r="G11" s="46" t="s">
        <v>9</v>
      </c>
      <c r="H11" s="42">
        <v>2000</v>
      </c>
    </row>
    <row r="12" spans="1:13" ht="15" customHeight="1" thickTop="1" thickBot="1" x14ac:dyDescent="0.3">
      <c r="A12" s="48" t="s">
        <v>29</v>
      </c>
      <c r="B12" s="79"/>
      <c r="C12" s="68">
        <v>3</v>
      </c>
      <c r="D12" s="68">
        <v>5</v>
      </c>
      <c r="E12" s="68">
        <v>6</v>
      </c>
      <c r="F12" s="46">
        <f>SUMPRODUCT($C$5:$E$5,C12:E12)</f>
        <v>2300</v>
      </c>
      <c r="G12" s="46" t="s">
        <v>9</v>
      </c>
      <c r="H12" s="89">
        <f>L5*H5 + M5*(1-H5)</f>
        <v>2500</v>
      </c>
    </row>
    <row r="13" spans="1:13" ht="15.75" customHeight="1" thickTop="1" thickBot="1" x14ac:dyDescent="0.3">
      <c r="A13" s="48" t="s">
        <v>30</v>
      </c>
      <c r="B13" s="79"/>
      <c r="C13" s="68">
        <v>2</v>
      </c>
      <c r="D13" s="68">
        <v>3</v>
      </c>
      <c r="E13" s="68">
        <v>9</v>
      </c>
      <c r="F13" s="46">
        <f>SUMPRODUCT($C$5:$E$5,C13:E13)</f>
        <v>1433.3333333333335</v>
      </c>
      <c r="G13" s="46" t="s">
        <v>9</v>
      </c>
      <c r="H13" s="43">
        <v>2000</v>
      </c>
    </row>
    <row r="14" spans="1:13" ht="16.5" thickBot="1" x14ac:dyDescent="0.3">
      <c r="A14" s="46"/>
      <c r="B14" s="46" t="s">
        <v>10</v>
      </c>
      <c r="C14" s="46" t="s">
        <v>10</v>
      </c>
      <c r="D14" s="46" t="s">
        <v>10</v>
      </c>
      <c r="E14" s="46" t="s">
        <v>10</v>
      </c>
      <c r="F14" s="46" t="s">
        <v>10</v>
      </c>
      <c r="G14" s="46" t="s">
        <v>10</v>
      </c>
      <c r="H14" s="25" t="s">
        <v>10</v>
      </c>
    </row>
    <row r="15" spans="1:13" ht="17.25" thickTop="1" thickBot="1" x14ac:dyDescent="0.3">
      <c r="A15" s="46" t="s">
        <v>27</v>
      </c>
      <c r="C15" s="68">
        <v>400</v>
      </c>
      <c r="D15" s="68">
        <v>300</v>
      </c>
      <c r="E15" s="68">
        <v>50</v>
      </c>
      <c r="F15" s="46"/>
      <c r="G15" s="46" t="s">
        <v>10</v>
      </c>
      <c r="H15" s="93">
        <f>J5-500</f>
        <v>66.666666666666742</v>
      </c>
      <c r="I15" s="46" t="s">
        <v>9</v>
      </c>
      <c r="J15" s="4">
        <f>G18*H5</f>
        <v>750</v>
      </c>
    </row>
    <row r="16" spans="1:13" ht="15.75" x14ac:dyDescent="0.25">
      <c r="A16" s="46" t="s">
        <v>26</v>
      </c>
      <c r="C16" s="55">
        <f>C5-C6*C15</f>
        <v>-133.33333333333331</v>
      </c>
      <c r="D16" s="56">
        <f>D5-D6*D15</f>
        <v>0</v>
      </c>
      <c r="E16" s="57">
        <f>E5-E6*E15</f>
        <v>0</v>
      </c>
      <c r="F16" s="46" t="s">
        <v>10</v>
      </c>
      <c r="G16" s="46" t="s">
        <v>10</v>
      </c>
      <c r="H16" s="93">
        <f>500-J5</f>
        <v>-66.666666666666742</v>
      </c>
      <c r="I16" s="46" t="s">
        <v>9</v>
      </c>
      <c r="J16" s="4">
        <f>G18*(1-H5)</f>
        <v>0</v>
      </c>
    </row>
    <row r="17" spans="1:10" ht="13.5" thickBo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27"/>
    </row>
    <row r="18" spans="1:10" ht="13.5" thickBot="1" x14ac:dyDescent="0.25">
      <c r="A18" s="46"/>
      <c r="B18" s="46"/>
      <c r="C18" s="46"/>
      <c r="D18" s="46"/>
      <c r="E18" s="46"/>
      <c r="F18" s="91" t="s">
        <v>42</v>
      </c>
      <c r="G18" s="92">
        <f>SUM(C15:E15)</f>
        <v>750</v>
      </c>
      <c r="H18" s="46"/>
      <c r="I18" s="46"/>
    </row>
    <row r="19" spans="1:10" x14ac:dyDescent="0.2">
      <c r="A19" s="46"/>
      <c r="B19" s="46"/>
      <c r="C19" s="46"/>
      <c r="D19" s="46"/>
      <c r="E19" s="46"/>
      <c r="F19" s="46"/>
      <c r="G19" s="46"/>
      <c r="H19" s="46"/>
      <c r="I19" s="4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"/>
  <sheetViews>
    <sheetView zoomScale="145" zoomScaleNormal="145" workbookViewId="0">
      <selection activeCell="F14" sqref="F14"/>
    </sheetView>
  </sheetViews>
  <sheetFormatPr defaultRowHeight="12.75" x14ac:dyDescent="0.2"/>
  <cols>
    <col min="1" max="1" width="12.42578125" bestFit="1" customWidth="1"/>
    <col min="4" max="4" width="13.140625" bestFit="1" customWidth="1"/>
  </cols>
  <sheetData>
    <row r="1" spans="1:3" ht="15" x14ac:dyDescent="0.25">
      <c r="A1" s="20">
        <v>9.9999999850988388</v>
      </c>
      <c r="B1" s="7"/>
      <c r="C1" s="80">
        <v>10</v>
      </c>
    </row>
    <row r="2" spans="1:3" x14ac:dyDescent="0.2">
      <c r="A2" s="81" t="s">
        <v>19</v>
      </c>
      <c r="B2" s="7"/>
      <c r="C2" s="7"/>
    </row>
    <row r="3" spans="1:3" ht="15" x14ac:dyDescent="0.25">
      <c r="A3" s="82">
        <f>ABS(A1-C1)</f>
        <v>1.4901161193847656E-8</v>
      </c>
      <c r="B3" s="7"/>
      <c r="C3" s="7"/>
    </row>
    <row r="4" spans="1:3" x14ac:dyDescent="0.2">
      <c r="C4" s="1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"/>
  <sheetViews>
    <sheetView zoomScale="145" zoomScaleNormal="145" workbookViewId="0">
      <selection activeCell="H12" sqref="H12"/>
    </sheetView>
  </sheetViews>
  <sheetFormatPr defaultRowHeight="12.75" x14ac:dyDescent="0.2"/>
  <cols>
    <col min="1" max="1" width="15.28515625" bestFit="1" customWidth="1"/>
    <col min="2" max="2" width="15.7109375" bestFit="1" customWidth="1"/>
    <col min="4" max="4" width="13.140625" bestFit="1" customWidth="1"/>
  </cols>
  <sheetData>
    <row r="1" spans="1:5" ht="15" x14ac:dyDescent="0.25">
      <c r="A1" s="20">
        <v>10</v>
      </c>
      <c r="C1" s="18">
        <v>10</v>
      </c>
    </row>
    <row r="2" spans="1:5" x14ac:dyDescent="0.2">
      <c r="A2" s="5" t="s">
        <v>33</v>
      </c>
      <c r="E2" s="5" t="s">
        <v>34</v>
      </c>
    </row>
    <row r="3" spans="1:5" ht="15" x14ac:dyDescent="0.25">
      <c r="A3" s="13"/>
      <c r="D3" s="5" t="s">
        <v>32</v>
      </c>
      <c r="E3" s="19">
        <v>0</v>
      </c>
    </row>
    <row r="4" spans="1:5" x14ac:dyDescent="0.2">
      <c r="A4" s="7">
        <f>A1-C1</f>
        <v>0</v>
      </c>
      <c r="B4" s="3" t="s">
        <v>31</v>
      </c>
    </row>
    <row r="5" spans="1:5" x14ac:dyDescent="0.2">
      <c r="A5" s="7">
        <f>-A4</f>
        <v>0</v>
      </c>
      <c r="B5" s="6" t="s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"/>
  <sheetViews>
    <sheetView zoomScale="145" zoomScaleNormal="145" workbookViewId="0">
      <selection activeCell="N10" sqref="N10"/>
    </sheetView>
  </sheetViews>
  <sheetFormatPr defaultColWidth="6.7109375" defaultRowHeight="15" x14ac:dyDescent="0.2"/>
  <cols>
    <col min="1" max="1" width="21.5703125" bestFit="1" customWidth="1"/>
    <col min="2" max="2" width="9.140625" bestFit="1" customWidth="1"/>
    <col min="3" max="7" width="4.7109375" style="21" bestFit="1" customWidth="1"/>
    <col min="8" max="8" width="11.42578125" bestFit="1" customWidth="1"/>
    <col min="9" max="9" width="5" customWidth="1"/>
    <col min="10" max="10" width="8.7109375" customWidth="1"/>
  </cols>
  <sheetData>
    <row r="1" spans="1:10" ht="33" customHeight="1" x14ac:dyDescent="0.2">
      <c r="A1" s="98" t="s">
        <v>20</v>
      </c>
      <c r="B1" s="99"/>
      <c r="C1" s="99"/>
      <c r="D1" s="99"/>
      <c r="E1" s="99"/>
      <c r="F1" s="99"/>
      <c r="G1" s="99"/>
      <c r="H1" s="99"/>
      <c r="I1" s="21"/>
      <c r="J1" s="21"/>
    </row>
    <row r="2" spans="1:10" ht="15.75" x14ac:dyDescent="0.25">
      <c r="A2" s="23"/>
      <c r="B2" s="22"/>
      <c r="H2" s="21"/>
      <c r="I2" s="21"/>
      <c r="J2" s="21"/>
    </row>
    <row r="3" spans="1:10" ht="16.5" thickBot="1" x14ac:dyDescent="0.3">
      <c r="B3" s="24"/>
      <c r="C3" s="25"/>
      <c r="D3" s="25"/>
      <c r="E3" s="25"/>
      <c r="F3" s="25"/>
      <c r="G3" s="25"/>
      <c r="H3" s="25"/>
      <c r="I3" s="25"/>
      <c r="J3" s="25"/>
    </row>
    <row r="4" spans="1:10" ht="17.25" thickTop="1" thickBot="1" x14ac:dyDescent="0.25">
      <c r="A4" s="66" t="s">
        <v>21</v>
      </c>
      <c r="B4" s="58"/>
      <c r="C4" s="59" t="s">
        <v>3</v>
      </c>
      <c r="D4" s="59" t="s">
        <v>4</v>
      </c>
      <c r="E4" s="59" t="s">
        <v>5</v>
      </c>
      <c r="F4" s="59" t="s">
        <v>6</v>
      </c>
      <c r="G4" s="59" t="s">
        <v>7</v>
      </c>
      <c r="H4" s="59"/>
      <c r="I4" s="59"/>
      <c r="J4" s="59"/>
    </row>
    <row r="5" spans="1:10" ht="16.5" thickBot="1" x14ac:dyDescent="0.25">
      <c r="A5" s="60"/>
      <c r="B5" s="61" t="s">
        <v>22</v>
      </c>
      <c r="C5" s="67">
        <v>1</v>
      </c>
      <c r="D5" s="67">
        <v>0</v>
      </c>
      <c r="E5" s="67">
        <v>1</v>
      </c>
      <c r="F5" s="67">
        <v>1</v>
      </c>
      <c r="G5" s="67">
        <v>0</v>
      </c>
      <c r="H5" s="59"/>
      <c r="I5" s="59"/>
      <c r="J5" s="59"/>
    </row>
    <row r="6" spans="1:10" ht="17.25" thickTop="1" thickBot="1" x14ac:dyDescent="0.25">
      <c r="A6" s="66" t="s">
        <v>0</v>
      </c>
      <c r="B6" s="61"/>
      <c r="C6" s="59"/>
      <c r="D6" s="59"/>
      <c r="E6" s="59"/>
      <c r="F6" s="59"/>
      <c r="G6" s="59"/>
      <c r="H6" s="59"/>
      <c r="I6" s="59"/>
      <c r="J6" s="59"/>
    </row>
    <row r="7" spans="1:10" ht="17.25" thickTop="1" thickBot="1" x14ac:dyDescent="0.25">
      <c r="A7" s="62"/>
      <c r="B7" s="61" t="s">
        <v>8</v>
      </c>
      <c r="C7" s="68">
        <v>10</v>
      </c>
      <c r="D7" s="68">
        <v>17</v>
      </c>
      <c r="E7" s="68">
        <v>16</v>
      </c>
      <c r="F7" s="68">
        <v>8</v>
      </c>
      <c r="G7" s="68">
        <v>14</v>
      </c>
      <c r="H7" s="63">
        <f>SUMPRODUCT($C$5:$G$5,C7:G7)</f>
        <v>34</v>
      </c>
      <c r="I7" s="59"/>
      <c r="J7" s="59"/>
    </row>
    <row r="8" spans="1:10" ht="17.25" thickTop="1" thickBot="1" x14ac:dyDescent="0.25">
      <c r="A8" s="66" t="s">
        <v>1</v>
      </c>
      <c r="B8" s="61"/>
      <c r="C8" s="59" t="s">
        <v>10</v>
      </c>
      <c r="D8" s="59"/>
      <c r="E8" s="59"/>
      <c r="F8" s="59"/>
      <c r="G8" s="59"/>
      <c r="H8" s="59"/>
      <c r="I8" s="59"/>
      <c r="J8" s="59"/>
    </row>
    <row r="9" spans="1:10" ht="17.25" thickTop="1" thickBot="1" x14ac:dyDescent="0.25">
      <c r="A9" s="64"/>
      <c r="B9" s="61" t="s">
        <v>23</v>
      </c>
      <c r="C9" s="69">
        <v>48</v>
      </c>
      <c r="D9" s="69">
        <v>96</v>
      </c>
      <c r="E9" s="69">
        <v>80</v>
      </c>
      <c r="F9" s="69">
        <v>32</v>
      </c>
      <c r="G9" s="69">
        <v>64</v>
      </c>
      <c r="H9" s="65">
        <f>SUMPRODUCT($C$5:$G$5,C9:G9)</f>
        <v>160</v>
      </c>
      <c r="I9" s="59" t="s">
        <v>9</v>
      </c>
      <c r="J9" s="70">
        <v>160</v>
      </c>
    </row>
    <row r="10" spans="1:10" ht="15.75" x14ac:dyDescent="0.25">
      <c r="A10" s="21"/>
      <c r="C10" s="25"/>
      <c r="D10" s="25"/>
      <c r="E10" s="25"/>
      <c r="F10" s="25"/>
      <c r="G10" s="25"/>
      <c r="H10" s="27"/>
      <c r="I10" s="27"/>
      <c r="J10" s="27"/>
    </row>
    <row r="11" spans="1:10" ht="15.75" x14ac:dyDescent="0.25">
      <c r="A11" s="21"/>
      <c r="C11" s="25"/>
      <c r="D11" s="25"/>
      <c r="E11" s="25"/>
      <c r="F11" s="25"/>
      <c r="G11" s="25"/>
      <c r="H11" s="27"/>
      <c r="I11" s="27"/>
      <c r="J11" s="27"/>
    </row>
    <row r="12" spans="1:10" ht="15.75" x14ac:dyDescent="0.25">
      <c r="A12" s="27"/>
      <c r="B12" s="21"/>
      <c r="C12" s="25"/>
      <c r="D12" s="25"/>
      <c r="E12" s="25"/>
      <c r="F12" s="25"/>
      <c r="G12" s="25"/>
      <c r="H12" s="27"/>
      <c r="I12" s="27"/>
      <c r="J12" s="27"/>
    </row>
    <row r="13" spans="1:10" x14ac:dyDescent="0.2">
      <c r="B13" s="21"/>
    </row>
  </sheetData>
  <mergeCells count="1">
    <mergeCell ref="A1:H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workbookViewId="0">
      <selection activeCell="R10" sqref="R10"/>
    </sheetView>
  </sheetViews>
  <sheetFormatPr defaultColWidth="6.7109375" defaultRowHeight="12.75" x14ac:dyDescent="0.2"/>
  <cols>
    <col min="1" max="1" width="19.28515625" style="58" bestFit="1" customWidth="1"/>
    <col min="2" max="2" width="9" style="58" customWidth="1"/>
    <col min="3" max="7" width="6.7109375" style="58" customWidth="1"/>
    <col min="8" max="8" width="17.28515625" style="58" bestFit="1" customWidth="1"/>
    <col min="9" max="9" width="5" style="58" customWidth="1"/>
    <col min="10" max="16384" width="6.7109375" style="58"/>
  </cols>
  <sheetData>
    <row r="1" spans="1:10" ht="30" customHeight="1" x14ac:dyDescent="0.2">
      <c r="A1" s="98" t="s">
        <v>20</v>
      </c>
      <c r="B1" s="99"/>
      <c r="C1" s="99"/>
      <c r="D1" s="99"/>
      <c r="E1" s="99"/>
      <c r="F1" s="99"/>
      <c r="G1" s="99"/>
      <c r="H1" s="99"/>
    </row>
    <row r="2" spans="1:10" x14ac:dyDescent="0.2">
      <c r="A2" s="71"/>
    </row>
    <row r="3" spans="1:10" ht="15.75" thickBot="1" x14ac:dyDescent="0.25">
      <c r="B3" s="72"/>
    </row>
    <row r="4" spans="1:10" ht="14.25" thickTop="1" thickBot="1" x14ac:dyDescent="0.25">
      <c r="A4" s="31" t="s">
        <v>21</v>
      </c>
      <c r="C4" s="73" t="s">
        <v>3</v>
      </c>
      <c r="D4" s="73" t="s">
        <v>4</v>
      </c>
      <c r="E4" s="73" t="s">
        <v>5</v>
      </c>
      <c r="F4" s="73" t="s">
        <v>6</v>
      </c>
      <c r="G4" s="73" t="s">
        <v>7</v>
      </c>
    </row>
    <row r="5" spans="1:10" ht="15.75" thickBot="1" x14ac:dyDescent="0.25">
      <c r="A5" s="60"/>
      <c r="B5" s="61" t="s">
        <v>22</v>
      </c>
      <c r="C5" s="74">
        <v>1</v>
      </c>
      <c r="D5" s="74">
        <v>0</v>
      </c>
      <c r="E5" s="74">
        <v>0</v>
      </c>
      <c r="F5" s="74">
        <v>1</v>
      </c>
      <c r="G5" s="74">
        <v>1</v>
      </c>
    </row>
    <row r="6" spans="1:10" ht="14.25" thickTop="1" thickBot="1" x14ac:dyDescent="0.25">
      <c r="A6" s="31" t="s">
        <v>0</v>
      </c>
      <c r="B6" s="61"/>
    </row>
    <row r="7" spans="1:10" ht="17.25" thickTop="1" thickBot="1" x14ac:dyDescent="0.25">
      <c r="A7" s="62"/>
      <c r="B7" s="61" t="s">
        <v>8</v>
      </c>
      <c r="C7" s="28">
        <v>10</v>
      </c>
      <c r="D7" s="28">
        <v>17</v>
      </c>
      <c r="E7" s="28">
        <v>16</v>
      </c>
      <c r="F7" s="28">
        <v>8</v>
      </c>
      <c r="G7" s="28">
        <v>14</v>
      </c>
      <c r="H7" s="75">
        <f>SUMPRODUCT($C$5:$G$5,C7:G7)</f>
        <v>32</v>
      </c>
    </row>
    <row r="8" spans="1:10" ht="14.25" thickTop="1" thickBot="1" x14ac:dyDescent="0.25">
      <c r="A8" s="31" t="s">
        <v>1</v>
      </c>
      <c r="B8" s="61"/>
      <c r="C8" s="58" t="s">
        <v>10</v>
      </c>
    </row>
    <row r="9" spans="1:10" ht="16.5" thickBot="1" x14ac:dyDescent="0.25">
      <c r="A9" s="64"/>
      <c r="B9" s="61" t="s">
        <v>23</v>
      </c>
      <c r="C9" s="26">
        <v>48</v>
      </c>
      <c r="D9" s="26">
        <v>96</v>
      </c>
      <c r="E9" s="26">
        <v>80</v>
      </c>
      <c r="F9" s="26">
        <v>32</v>
      </c>
      <c r="G9" s="26">
        <v>64</v>
      </c>
      <c r="H9" s="58">
        <f>SUMPRODUCT($C$5:$G$5,C9:G9)</f>
        <v>144</v>
      </c>
      <c r="I9" s="76" t="s">
        <v>9</v>
      </c>
      <c r="J9" s="77">
        <v>160</v>
      </c>
    </row>
    <row r="10" spans="1:10" ht="15" x14ac:dyDescent="0.2">
      <c r="A10" s="60"/>
      <c r="D10" s="58">
        <v>1</v>
      </c>
      <c r="G10" s="58">
        <v>1</v>
      </c>
      <c r="H10" s="58">
        <f>SUMPRODUCT($C$5:$G$5,C10:G10)</f>
        <v>1</v>
      </c>
      <c r="I10" s="76" t="s">
        <v>2</v>
      </c>
      <c r="J10" s="78">
        <v>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"/>
  <sheetViews>
    <sheetView zoomScale="130" zoomScaleNormal="130" workbookViewId="0">
      <selection activeCell="S8" sqref="S8"/>
    </sheetView>
  </sheetViews>
  <sheetFormatPr defaultColWidth="6.7109375" defaultRowHeight="12.75" x14ac:dyDescent="0.2"/>
  <cols>
    <col min="1" max="1" width="19.28515625" bestFit="1" customWidth="1"/>
    <col min="2" max="2" width="9" customWidth="1"/>
    <col min="3" max="8" width="6.7109375" customWidth="1"/>
    <col min="9" max="9" width="5" customWidth="1"/>
  </cols>
  <sheetData>
    <row r="1" spans="1:10" ht="34.5" customHeight="1" x14ac:dyDescent="0.2">
      <c r="A1" s="100" t="s">
        <v>20</v>
      </c>
      <c r="B1" s="101"/>
      <c r="C1" s="101"/>
      <c r="D1" s="101"/>
      <c r="E1" s="101"/>
      <c r="F1" s="101"/>
      <c r="G1" s="101"/>
      <c r="H1" s="101"/>
      <c r="I1" s="27"/>
      <c r="J1" s="27"/>
    </row>
    <row r="2" spans="1:10" x14ac:dyDescent="0.2">
      <c r="A2" s="32"/>
      <c r="B2" s="27"/>
      <c r="C2" s="27"/>
      <c r="D2" s="27"/>
      <c r="E2" s="27"/>
      <c r="F2" s="27"/>
      <c r="G2" s="27"/>
      <c r="H2" s="27"/>
      <c r="I2" s="27"/>
      <c r="J2" s="27"/>
    </row>
    <row r="3" spans="1:10" ht="13.5" thickBot="1" x14ac:dyDescent="0.25">
      <c r="A3" s="32"/>
      <c r="B3" s="27"/>
      <c r="C3" s="27"/>
      <c r="D3" s="27"/>
      <c r="E3" s="27"/>
      <c r="F3" s="27"/>
      <c r="G3" s="27"/>
      <c r="H3" s="27"/>
      <c r="I3" s="27"/>
      <c r="J3" s="27"/>
    </row>
    <row r="4" spans="1:10" ht="14.25" thickTop="1" thickBot="1" x14ac:dyDescent="0.25">
      <c r="A4" s="31" t="s">
        <v>21</v>
      </c>
      <c r="B4" s="27"/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27"/>
      <c r="I4" s="27"/>
      <c r="J4" s="27"/>
    </row>
    <row r="5" spans="1:10" ht="16.5" thickBot="1" x14ac:dyDescent="0.3">
      <c r="A5" s="25"/>
      <c r="B5" s="34" t="s">
        <v>22</v>
      </c>
      <c r="C5" s="35">
        <v>0</v>
      </c>
      <c r="D5" s="35">
        <v>1</v>
      </c>
      <c r="E5" s="35">
        <v>0</v>
      </c>
      <c r="F5" s="35">
        <v>0</v>
      </c>
      <c r="G5" s="35">
        <v>1</v>
      </c>
      <c r="H5" s="27"/>
      <c r="I5" s="27"/>
      <c r="J5" s="27"/>
    </row>
    <row r="6" spans="1:10" ht="14.25" thickTop="1" thickBot="1" x14ac:dyDescent="0.25">
      <c r="A6" s="31" t="s">
        <v>0</v>
      </c>
      <c r="B6" s="34"/>
      <c r="C6" s="27"/>
      <c r="D6" s="27"/>
      <c r="E6" s="27"/>
      <c r="F6" s="27"/>
      <c r="G6" s="27"/>
      <c r="H6" s="27"/>
      <c r="I6" s="27"/>
      <c r="J6" s="27"/>
    </row>
    <row r="7" spans="1:10" ht="17.25" thickTop="1" thickBot="1" x14ac:dyDescent="0.3">
      <c r="A7" s="29"/>
      <c r="B7" s="34" t="s">
        <v>8</v>
      </c>
      <c r="C7" s="28">
        <v>10</v>
      </c>
      <c r="D7" s="28">
        <v>17</v>
      </c>
      <c r="E7" s="28">
        <v>16</v>
      </c>
      <c r="F7" s="28">
        <v>8</v>
      </c>
      <c r="G7" s="28">
        <v>14</v>
      </c>
      <c r="H7" s="97">
        <f>SUMPRODUCT($C$5:$G$5,C7:G7)</f>
        <v>31</v>
      </c>
      <c r="I7" s="27"/>
      <c r="J7" s="27"/>
    </row>
    <row r="8" spans="1:10" ht="14.25" thickTop="1" thickBot="1" x14ac:dyDescent="0.25">
      <c r="A8" s="31" t="s">
        <v>1</v>
      </c>
      <c r="B8" s="34"/>
      <c r="C8" s="27" t="s">
        <v>10</v>
      </c>
      <c r="D8" s="27"/>
      <c r="E8" s="27"/>
      <c r="F8" s="27"/>
      <c r="G8" s="27"/>
      <c r="H8" s="27"/>
      <c r="I8" s="27"/>
      <c r="J8" s="27"/>
    </row>
    <row r="9" spans="1:10" ht="16.5" thickBot="1" x14ac:dyDescent="0.3">
      <c r="A9" s="30"/>
      <c r="B9" s="34" t="s">
        <v>23</v>
      </c>
      <c r="C9" s="26">
        <v>48</v>
      </c>
      <c r="D9" s="26">
        <v>96</v>
      </c>
      <c r="E9" s="26">
        <v>80</v>
      </c>
      <c r="F9" s="26">
        <v>32</v>
      </c>
      <c r="G9" s="26">
        <v>64</v>
      </c>
      <c r="H9" s="27">
        <f>SUMPRODUCT($C$5:$G$5,C9:G9)</f>
        <v>160</v>
      </c>
      <c r="I9" s="36" t="s">
        <v>9</v>
      </c>
      <c r="J9" s="37">
        <v>160</v>
      </c>
    </row>
    <row r="10" spans="1:10" ht="15.75" x14ac:dyDescent="0.25">
      <c r="A10" s="25"/>
      <c r="B10" s="27"/>
      <c r="C10" s="27"/>
      <c r="D10" s="27">
        <v>1</v>
      </c>
      <c r="E10" s="27"/>
      <c r="F10" s="27"/>
      <c r="G10" s="27">
        <v>1</v>
      </c>
      <c r="H10" s="27">
        <f>SUMPRODUCT($C$5:$G$5,C10:G10)</f>
        <v>2</v>
      </c>
      <c r="I10" s="36" t="s">
        <v>2</v>
      </c>
      <c r="J10" s="38">
        <v>1</v>
      </c>
    </row>
    <row r="11" spans="1:10" x14ac:dyDescent="0.2">
      <c r="A11" s="27"/>
      <c r="B11" s="27"/>
      <c r="C11" s="27"/>
      <c r="D11" s="27"/>
      <c r="E11" s="27"/>
      <c r="F11" s="27">
        <v>1</v>
      </c>
      <c r="G11" s="27">
        <v>1</v>
      </c>
      <c r="H11" s="27">
        <f>SUMPRODUCT($C$5:$G$5,C11:G11)</f>
        <v>1</v>
      </c>
      <c r="I11" s="36" t="s">
        <v>9</v>
      </c>
      <c r="J11" s="41">
        <v>1</v>
      </c>
    </row>
    <row r="12" spans="1:10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4"/>
  <sheetViews>
    <sheetView workbookViewId="0">
      <selection activeCell="R16" sqref="R16"/>
    </sheetView>
  </sheetViews>
  <sheetFormatPr defaultColWidth="6.7109375" defaultRowHeight="12.75" x14ac:dyDescent="0.2"/>
  <cols>
    <col min="1" max="1" width="19.28515625" bestFit="1" customWidth="1"/>
    <col min="2" max="2" width="9" customWidth="1"/>
    <col min="3" max="8" width="6.7109375" customWidth="1"/>
    <col min="9" max="9" width="5" customWidth="1"/>
  </cols>
  <sheetData>
    <row r="1" spans="1:10" ht="31.5" customHeight="1" x14ac:dyDescent="0.2">
      <c r="A1" s="100" t="s">
        <v>20</v>
      </c>
      <c r="B1" s="101"/>
      <c r="C1" s="101"/>
      <c r="D1" s="101"/>
      <c r="E1" s="101"/>
      <c r="F1" s="101"/>
      <c r="G1" s="101"/>
      <c r="H1" s="101"/>
      <c r="I1" s="27"/>
      <c r="J1" s="27"/>
    </row>
    <row r="2" spans="1:10" x14ac:dyDescent="0.2">
      <c r="A2" s="32"/>
      <c r="B2" s="27"/>
      <c r="C2" s="27"/>
      <c r="D2" s="27"/>
      <c r="E2" s="27"/>
      <c r="F2" s="27"/>
      <c r="G2" s="27"/>
      <c r="H2" s="27"/>
      <c r="I2" s="27"/>
      <c r="J2" s="27"/>
    </row>
    <row r="3" spans="1:10" ht="13.5" thickBot="1" x14ac:dyDescent="0.25">
      <c r="A3" s="32"/>
      <c r="B3" s="27"/>
      <c r="C3" s="27"/>
      <c r="D3" s="27"/>
      <c r="E3" s="27"/>
      <c r="F3" s="27"/>
      <c r="G3" s="27"/>
      <c r="H3" s="27"/>
      <c r="I3" s="27"/>
      <c r="J3" s="27"/>
    </row>
    <row r="4" spans="1:10" ht="14.25" thickTop="1" thickBot="1" x14ac:dyDescent="0.25">
      <c r="A4" s="31" t="s">
        <v>21</v>
      </c>
      <c r="B4" s="27"/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27"/>
      <c r="I4" s="27"/>
      <c r="J4" s="27"/>
    </row>
    <row r="5" spans="1:10" ht="16.5" thickBot="1" x14ac:dyDescent="0.3">
      <c r="A5" s="25"/>
      <c r="B5" s="34" t="s">
        <v>22</v>
      </c>
      <c r="C5" s="35">
        <v>0</v>
      </c>
      <c r="D5" s="35">
        <v>0</v>
      </c>
      <c r="E5" s="35">
        <v>1</v>
      </c>
      <c r="F5" s="35">
        <v>0</v>
      </c>
      <c r="G5" s="35">
        <v>1</v>
      </c>
      <c r="H5" s="27"/>
      <c r="I5" s="27"/>
      <c r="J5" s="27"/>
    </row>
    <row r="6" spans="1:10" ht="14.25" thickTop="1" thickBot="1" x14ac:dyDescent="0.25">
      <c r="A6" s="31" t="s">
        <v>0</v>
      </c>
      <c r="B6" s="34"/>
      <c r="C6" s="27"/>
      <c r="D6" s="27"/>
      <c r="E6" s="27"/>
      <c r="F6" s="27"/>
      <c r="G6" s="27"/>
      <c r="H6" s="27"/>
      <c r="I6" s="27"/>
      <c r="J6" s="27"/>
    </row>
    <row r="7" spans="1:10" ht="17.25" thickTop="1" thickBot="1" x14ac:dyDescent="0.3">
      <c r="A7" s="29"/>
      <c r="B7" s="34" t="s">
        <v>8</v>
      </c>
      <c r="C7" s="28">
        <v>10</v>
      </c>
      <c r="D7" s="28">
        <v>17</v>
      </c>
      <c r="E7" s="28">
        <v>16</v>
      </c>
      <c r="F7" s="28">
        <v>8</v>
      </c>
      <c r="G7" s="28">
        <v>14</v>
      </c>
      <c r="H7" s="97">
        <f>SUMPRODUCT($C$5:$G$5,C7:G7)</f>
        <v>30</v>
      </c>
      <c r="I7" s="27"/>
      <c r="J7" s="27"/>
    </row>
    <row r="8" spans="1:10" ht="14.25" thickTop="1" thickBot="1" x14ac:dyDescent="0.25">
      <c r="A8" s="31" t="s">
        <v>1</v>
      </c>
      <c r="B8" s="34"/>
      <c r="C8" s="27" t="s">
        <v>10</v>
      </c>
      <c r="D8" s="27"/>
      <c r="E8" s="27"/>
      <c r="F8" s="27"/>
      <c r="G8" s="27"/>
      <c r="H8" s="27"/>
      <c r="I8" s="27"/>
      <c r="J8" s="27"/>
    </row>
    <row r="9" spans="1:10" ht="16.5" thickBot="1" x14ac:dyDescent="0.3">
      <c r="A9" s="30"/>
      <c r="B9" s="34" t="s">
        <v>23</v>
      </c>
      <c r="C9" s="26">
        <v>48</v>
      </c>
      <c r="D9" s="26">
        <v>96</v>
      </c>
      <c r="E9" s="26">
        <v>80</v>
      </c>
      <c r="F9" s="26">
        <v>32</v>
      </c>
      <c r="G9" s="26">
        <v>64</v>
      </c>
      <c r="H9" s="27">
        <f>SUMPRODUCT($C$5:$G$5,C9:G9)</f>
        <v>144</v>
      </c>
      <c r="I9" s="36" t="s">
        <v>9</v>
      </c>
      <c r="J9" s="37">
        <v>160</v>
      </c>
    </row>
    <row r="10" spans="1:10" x14ac:dyDescent="0.2">
      <c r="A10" s="27"/>
      <c r="B10" s="27"/>
      <c r="C10" s="27"/>
      <c r="D10" s="27">
        <v>1</v>
      </c>
      <c r="E10" s="27"/>
      <c r="F10" s="27"/>
      <c r="G10" s="27">
        <v>1</v>
      </c>
      <c r="H10" s="27">
        <f>SUMPRODUCT($C$5:$G$5,C10:G10)</f>
        <v>1</v>
      </c>
      <c r="I10" s="36" t="s">
        <v>2</v>
      </c>
      <c r="J10" s="38">
        <v>1</v>
      </c>
    </row>
    <row r="11" spans="1:10" x14ac:dyDescent="0.2">
      <c r="A11" s="27"/>
      <c r="B11" s="27"/>
      <c r="C11" s="27"/>
      <c r="D11" s="27"/>
      <c r="E11" s="27"/>
      <c r="F11" s="27">
        <v>1</v>
      </c>
      <c r="G11" s="27">
        <v>1</v>
      </c>
      <c r="H11" s="27">
        <f>SUMPRODUCT($C$5:$G$5,C11:G11)</f>
        <v>1</v>
      </c>
      <c r="I11" s="36" t="s">
        <v>9</v>
      </c>
      <c r="J11" s="38">
        <v>1</v>
      </c>
    </row>
    <row r="12" spans="1:10" x14ac:dyDescent="0.2">
      <c r="A12" s="27"/>
      <c r="B12" s="27"/>
      <c r="C12" s="27"/>
      <c r="D12" s="27"/>
      <c r="E12" s="27">
        <v>1</v>
      </c>
      <c r="F12" s="27"/>
      <c r="G12" s="27">
        <v>-1</v>
      </c>
      <c r="H12" s="27">
        <f>SUMPRODUCT($C$5:$G$5,C12:G12)</f>
        <v>0</v>
      </c>
      <c r="I12" s="39" t="s">
        <v>2</v>
      </c>
      <c r="J12" s="40">
        <v>0</v>
      </c>
    </row>
    <row r="13" spans="1:10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</row>
  </sheetData>
  <mergeCells count="1">
    <mergeCell ref="A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9"/>
  <sheetViews>
    <sheetView zoomScale="130" zoomScaleNormal="130" workbookViewId="0">
      <selection activeCell="M15" sqref="M15"/>
    </sheetView>
  </sheetViews>
  <sheetFormatPr defaultColWidth="6" defaultRowHeight="12.75" x14ac:dyDescent="0.2"/>
  <cols>
    <col min="1" max="1" width="19" bestFit="1" customWidth="1"/>
    <col min="2" max="2" width="14.28515625" bestFit="1" customWidth="1"/>
    <col min="3" max="8" width="6.7109375" customWidth="1"/>
    <col min="9" max="11" width="7.7109375" customWidth="1"/>
  </cols>
  <sheetData>
    <row r="1" spans="1:10" x14ac:dyDescent="0.2">
      <c r="A1" s="102" t="s">
        <v>24</v>
      </c>
      <c r="B1" s="103"/>
      <c r="C1" s="103"/>
      <c r="D1" s="103"/>
      <c r="E1" s="103"/>
      <c r="F1" s="103"/>
      <c r="G1" s="103"/>
      <c r="H1" s="46"/>
      <c r="I1" s="46"/>
      <c r="J1" s="27"/>
    </row>
    <row r="2" spans="1:10" x14ac:dyDescent="0.2">
      <c r="A2" s="103"/>
      <c r="B2" s="103"/>
      <c r="C2" s="103"/>
      <c r="D2" s="103"/>
      <c r="E2" s="103"/>
      <c r="F2" s="103"/>
      <c r="G2" s="103"/>
      <c r="H2" s="46"/>
      <c r="I2" s="46"/>
      <c r="J2" s="27"/>
    </row>
    <row r="3" spans="1:10" ht="13.5" thickBot="1" x14ac:dyDescent="0.25">
      <c r="A3" s="47"/>
      <c r="B3" s="48"/>
      <c r="C3" s="48"/>
      <c r="D3" s="48"/>
      <c r="E3" s="48"/>
      <c r="F3" s="46"/>
      <c r="G3" s="46"/>
      <c r="H3" s="46"/>
      <c r="I3" s="46"/>
      <c r="J3" s="27"/>
    </row>
    <row r="4" spans="1:10" ht="14.25" thickTop="1" thickBot="1" x14ac:dyDescent="0.25">
      <c r="A4" s="44" t="s">
        <v>25</v>
      </c>
      <c r="B4" s="48"/>
      <c r="C4" s="48" t="s">
        <v>11</v>
      </c>
      <c r="D4" s="48" t="s">
        <v>12</v>
      </c>
      <c r="E4" s="48" t="s">
        <v>13</v>
      </c>
      <c r="F4" s="46"/>
      <c r="G4" s="46"/>
      <c r="H4" s="46"/>
      <c r="I4" s="46"/>
      <c r="J4" s="27"/>
    </row>
    <row r="5" spans="1:10" x14ac:dyDescent="0.2">
      <c r="A5" s="46"/>
      <c r="B5" s="48" t="s">
        <v>38</v>
      </c>
      <c r="C5" s="49">
        <v>400</v>
      </c>
      <c r="D5" s="49">
        <v>160</v>
      </c>
      <c r="E5" s="49">
        <v>0</v>
      </c>
      <c r="F5" s="46" t="s">
        <v>14</v>
      </c>
      <c r="G5" s="46"/>
      <c r="H5" s="46"/>
      <c r="I5" s="46"/>
      <c r="J5" s="27"/>
    </row>
    <row r="6" spans="1:10" x14ac:dyDescent="0.2">
      <c r="A6" s="46"/>
      <c r="B6" s="48" t="s">
        <v>39</v>
      </c>
      <c r="C6" s="49">
        <v>1</v>
      </c>
      <c r="D6" s="49">
        <v>1</v>
      </c>
      <c r="E6" s="49">
        <v>0</v>
      </c>
      <c r="F6" s="46" t="s">
        <v>16</v>
      </c>
      <c r="G6" s="46"/>
      <c r="H6" s="46"/>
      <c r="I6" s="46"/>
      <c r="J6" s="27"/>
    </row>
    <row r="7" spans="1:10" ht="13.5" thickBot="1" x14ac:dyDescent="0.25">
      <c r="A7" s="50"/>
      <c r="B7" s="46"/>
      <c r="C7" s="46"/>
      <c r="D7" s="46"/>
      <c r="E7" s="46"/>
      <c r="F7" s="46"/>
      <c r="G7" s="46"/>
      <c r="H7" s="46"/>
      <c r="I7" s="46"/>
      <c r="J7" s="27"/>
    </row>
    <row r="8" spans="1:10" ht="14.25" thickTop="1" thickBot="1" x14ac:dyDescent="0.25">
      <c r="A8" s="44" t="s">
        <v>0</v>
      </c>
      <c r="B8" s="47" t="s">
        <v>15</v>
      </c>
      <c r="C8" s="45">
        <v>1.2</v>
      </c>
      <c r="D8" s="45">
        <v>1.8</v>
      </c>
      <c r="E8" s="45">
        <v>2.2000000000000002</v>
      </c>
      <c r="F8" s="46"/>
      <c r="G8" s="46"/>
      <c r="H8" s="46"/>
      <c r="I8" s="46"/>
      <c r="J8" s="27"/>
    </row>
    <row r="9" spans="1:10" ht="13.5" thickBot="1" x14ac:dyDescent="0.25">
      <c r="A9" s="46"/>
      <c r="B9" s="47" t="s">
        <v>17</v>
      </c>
      <c r="C9" s="45">
        <v>60</v>
      </c>
      <c r="D9" s="45">
        <v>200</v>
      </c>
      <c r="E9" s="45">
        <v>100</v>
      </c>
      <c r="F9" s="51">
        <f>SUMPRODUCT(C5:E5,C8:E8)-SUMPRODUCT($C$6:$E$6,C9:E9)</f>
        <v>508</v>
      </c>
      <c r="G9" s="46" t="s">
        <v>18</v>
      </c>
      <c r="H9" s="46"/>
      <c r="I9" s="46"/>
      <c r="J9" s="27"/>
    </row>
    <row r="10" spans="1:10" ht="14.25" thickTop="1" thickBot="1" x14ac:dyDescent="0.25">
      <c r="A10" s="44" t="s">
        <v>1</v>
      </c>
      <c r="B10" s="46"/>
      <c r="C10" s="46"/>
      <c r="D10" s="46"/>
      <c r="E10" s="46"/>
      <c r="F10" s="46"/>
      <c r="G10" s="46"/>
      <c r="H10" s="46"/>
      <c r="I10" s="46"/>
      <c r="J10" s="27"/>
    </row>
    <row r="11" spans="1:10" ht="15" customHeight="1" thickTop="1" thickBot="1" x14ac:dyDescent="0.25">
      <c r="A11" s="48" t="s">
        <v>28</v>
      </c>
      <c r="B11" s="79"/>
      <c r="C11" s="68">
        <v>3</v>
      </c>
      <c r="D11" s="68">
        <v>4</v>
      </c>
      <c r="E11" s="68">
        <v>8</v>
      </c>
      <c r="F11" s="46">
        <f>SUMPRODUCT($C$5:$E$5,C11:E11)</f>
        <v>1840</v>
      </c>
      <c r="G11" s="46" t="s">
        <v>9</v>
      </c>
      <c r="H11" s="52">
        <v>2000</v>
      </c>
      <c r="I11" s="46"/>
      <c r="J11" s="27"/>
    </row>
    <row r="12" spans="1:10" ht="15" customHeight="1" thickTop="1" thickBot="1" x14ac:dyDescent="0.25">
      <c r="A12" s="48" t="s">
        <v>29</v>
      </c>
      <c r="B12" s="79"/>
      <c r="C12" s="68">
        <v>3</v>
      </c>
      <c r="D12" s="68">
        <v>5</v>
      </c>
      <c r="E12" s="68">
        <v>6</v>
      </c>
      <c r="F12" s="46">
        <f>SUMPRODUCT($C$5:$E$5,C12:E12)</f>
        <v>2000</v>
      </c>
      <c r="G12" s="46" t="s">
        <v>9</v>
      </c>
      <c r="H12" s="53">
        <v>2000</v>
      </c>
      <c r="I12" s="46"/>
      <c r="J12" s="27"/>
    </row>
    <row r="13" spans="1:10" ht="15.75" customHeight="1" thickTop="1" thickBot="1" x14ac:dyDescent="0.25">
      <c r="A13" s="48" t="s">
        <v>30</v>
      </c>
      <c r="B13" s="79"/>
      <c r="C13" s="68">
        <v>2</v>
      </c>
      <c r="D13" s="68">
        <v>3</v>
      </c>
      <c r="E13" s="68">
        <v>9</v>
      </c>
      <c r="F13" s="46">
        <f>SUMPRODUCT($C$5:$E$5,C13:E13)</f>
        <v>1280</v>
      </c>
      <c r="G13" s="46" t="s">
        <v>9</v>
      </c>
      <c r="H13" s="54">
        <v>2000</v>
      </c>
      <c r="I13" s="46"/>
      <c r="J13" s="27"/>
    </row>
    <row r="14" spans="1:10" ht="13.5" thickBot="1" x14ac:dyDescent="0.25">
      <c r="A14" s="46"/>
      <c r="B14" s="46" t="s">
        <v>10</v>
      </c>
      <c r="C14" s="46" t="s">
        <v>10</v>
      </c>
      <c r="D14" s="46" t="s">
        <v>10</v>
      </c>
      <c r="E14" s="46" t="s">
        <v>10</v>
      </c>
      <c r="F14" s="46" t="s">
        <v>10</v>
      </c>
      <c r="G14" s="46" t="s">
        <v>10</v>
      </c>
      <c r="H14" s="46" t="s">
        <v>10</v>
      </c>
      <c r="I14" s="46"/>
      <c r="J14" s="27"/>
    </row>
    <row r="15" spans="1:10" ht="17.25" thickTop="1" thickBot="1" x14ac:dyDescent="0.25">
      <c r="A15" s="46" t="s">
        <v>27</v>
      </c>
      <c r="C15" s="68">
        <v>400</v>
      </c>
      <c r="D15" s="68">
        <v>300</v>
      </c>
      <c r="E15" s="68">
        <v>50</v>
      </c>
      <c r="F15" s="46"/>
      <c r="G15" s="46" t="s">
        <v>10</v>
      </c>
      <c r="H15" s="46" t="s">
        <v>10</v>
      </c>
      <c r="I15" s="46"/>
      <c r="J15" s="27"/>
    </row>
    <row r="16" spans="1:10" x14ac:dyDescent="0.2">
      <c r="A16" s="46" t="s">
        <v>26</v>
      </c>
      <c r="C16" s="55">
        <f>C5-C6*C15</f>
        <v>0</v>
      </c>
      <c r="D16" s="56">
        <f>D5-D6*D15</f>
        <v>-140</v>
      </c>
      <c r="E16" s="57">
        <f>E5-E6*E15</f>
        <v>0</v>
      </c>
      <c r="F16" s="46" t="s">
        <v>10</v>
      </c>
      <c r="G16" s="46" t="s">
        <v>10</v>
      </c>
      <c r="H16" s="46" t="s">
        <v>10</v>
      </c>
      <c r="I16" s="46"/>
      <c r="J16" s="27"/>
    </row>
    <row r="17" spans="1:10" x14ac:dyDescent="0.2">
      <c r="A17" s="46"/>
      <c r="B17" s="46"/>
      <c r="C17" s="46"/>
      <c r="D17" s="46"/>
      <c r="E17" s="46"/>
      <c r="F17" s="46"/>
      <c r="G17" s="46"/>
      <c r="H17" s="46"/>
      <c r="I17" s="46"/>
      <c r="J17" s="27"/>
    </row>
    <row r="18" spans="1:10" x14ac:dyDescent="0.2">
      <c r="A18" s="46"/>
      <c r="B18" s="46"/>
      <c r="C18" s="46"/>
      <c r="D18" s="46"/>
      <c r="E18" s="46"/>
      <c r="F18" s="46"/>
      <c r="G18" s="46"/>
      <c r="H18" s="46"/>
      <c r="I18" s="46"/>
    </row>
    <row r="19" spans="1:10" x14ac:dyDescent="0.2">
      <c r="A19" s="46"/>
      <c r="B19" s="46"/>
      <c r="C19" s="46"/>
      <c r="D19" s="46"/>
      <c r="E19" s="46"/>
      <c r="F19" s="46"/>
      <c r="G19" s="46"/>
      <c r="H19" s="46"/>
      <c r="I19" s="46"/>
    </row>
  </sheetData>
  <mergeCells count="1">
    <mergeCell ref="A1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26" sqref="L26"/>
    </sheetView>
  </sheetViews>
  <sheetFormatPr defaultRowHeight="12.75" x14ac:dyDescent="0.2"/>
  <cols>
    <col min="1" max="1" width="19" bestFit="1" customWidth="1"/>
    <col min="2" max="2" width="14.140625" bestFit="1" customWidth="1"/>
  </cols>
  <sheetData>
    <row r="1" spans="1:8" x14ac:dyDescent="0.2">
      <c r="A1" s="102" t="s">
        <v>37</v>
      </c>
      <c r="B1" s="103"/>
      <c r="C1" s="103"/>
      <c r="D1" s="103"/>
      <c r="E1" s="103"/>
      <c r="F1" s="103"/>
      <c r="G1" s="103"/>
    </row>
    <row r="2" spans="1:8" x14ac:dyDescent="0.2">
      <c r="A2" s="103"/>
      <c r="B2" s="103"/>
      <c r="C2" s="103"/>
      <c r="D2" s="103"/>
      <c r="E2" s="103"/>
      <c r="F2" s="103"/>
      <c r="G2" s="103"/>
    </row>
    <row r="3" spans="1:8" ht="13.5" thickBot="1" x14ac:dyDescent="0.25">
      <c r="A3" s="1"/>
      <c r="B3" s="11"/>
      <c r="C3" s="11"/>
      <c r="D3" s="11"/>
      <c r="E3" s="11"/>
    </row>
    <row r="4" spans="1:8" ht="14.25" thickTop="1" thickBot="1" x14ac:dyDescent="0.25">
      <c r="A4" s="44" t="s">
        <v>25</v>
      </c>
      <c r="B4" s="11"/>
      <c r="C4" s="12" t="s">
        <v>11</v>
      </c>
      <c r="D4" s="12" t="s">
        <v>12</v>
      </c>
      <c r="E4" s="12" t="s">
        <v>13</v>
      </c>
    </row>
    <row r="5" spans="1:8" x14ac:dyDescent="0.2">
      <c r="A5" s="1"/>
      <c r="B5" s="48" t="s">
        <v>38</v>
      </c>
      <c r="C5" s="49">
        <v>249.99999999999997</v>
      </c>
      <c r="D5" s="49">
        <v>250.00000000000003</v>
      </c>
      <c r="E5" s="49">
        <v>0</v>
      </c>
      <c r="F5" t="s">
        <v>14</v>
      </c>
    </row>
    <row r="6" spans="1:8" x14ac:dyDescent="0.2">
      <c r="A6" s="1"/>
      <c r="B6" s="48" t="s">
        <v>39</v>
      </c>
      <c r="C6" s="49">
        <v>1</v>
      </c>
      <c r="D6" s="49">
        <v>1</v>
      </c>
      <c r="E6" s="49">
        <v>0</v>
      </c>
      <c r="F6" t="s">
        <v>16</v>
      </c>
    </row>
    <row r="7" spans="1:8" ht="13.5" thickBot="1" x14ac:dyDescent="0.25">
      <c r="A7" s="1"/>
    </row>
    <row r="8" spans="1:8" ht="14.25" thickTop="1" thickBot="1" x14ac:dyDescent="0.25">
      <c r="A8" s="44" t="s">
        <v>0</v>
      </c>
      <c r="B8" s="47" t="s">
        <v>15</v>
      </c>
      <c r="C8" s="45">
        <v>1.2</v>
      </c>
      <c r="D8" s="45">
        <v>1.8</v>
      </c>
      <c r="E8" s="45">
        <v>2.2000000000000002</v>
      </c>
    </row>
    <row r="9" spans="1:8" ht="13.5" thickBot="1" x14ac:dyDescent="0.25">
      <c r="A9" s="46"/>
      <c r="B9" s="47" t="s">
        <v>17</v>
      </c>
      <c r="C9" s="45">
        <v>60</v>
      </c>
      <c r="D9" s="45">
        <v>200</v>
      </c>
      <c r="E9" s="45">
        <v>100</v>
      </c>
      <c r="F9" s="14">
        <f>SUMPRODUCT(C5:E5,C8:E8)-SUMPRODUCT($C$6:$E$6,C9:E9)</f>
        <v>490</v>
      </c>
      <c r="G9" t="s">
        <v>18</v>
      </c>
    </row>
    <row r="10" spans="1:8" ht="14.25" thickTop="1" thickBot="1" x14ac:dyDescent="0.25">
      <c r="A10" s="44" t="s">
        <v>1</v>
      </c>
      <c r="B10" s="46"/>
    </row>
    <row r="11" spans="1:8" ht="14.25" customHeight="1" thickTop="1" thickBot="1" x14ac:dyDescent="0.25">
      <c r="A11" s="48" t="s">
        <v>28</v>
      </c>
      <c r="B11" s="79"/>
      <c r="C11" s="68">
        <v>3</v>
      </c>
      <c r="D11" s="68">
        <v>4</v>
      </c>
      <c r="E11" s="68">
        <v>8</v>
      </c>
      <c r="F11">
        <f>SUMPRODUCT($C$5:$E$5,C11:E11)</f>
        <v>1750</v>
      </c>
      <c r="G11" s="2" t="s">
        <v>9</v>
      </c>
      <c r="H11" s="8">
        <v>2000</v>
      </c>
    </row>
    <row r="12" spans="1:8" ht="15.75" customHeight="1" thickTop="1" thickBot="1" x14ac:dyDescent="0.25">
      <c r="A12" s="48" t="s">
        <v>29</v>
      </c>
      <c r="B12" s="79"/>
      <c r="C12" s="68">
        <v>3</v>
      </c>
      <c r="D12" s="68">
        <v>5</v>
      </c>
      <c r="E12" s="68">
        <v>6</v>
      </c>
      <c r="F12">
        <f>SUMPRODUCT($C$5:$E$5,C12:E12)</f>
        <v>2000</v>
      </c>
      <c r="G12" s="2" t="s">
        <v>9</v>
      </c>
      <c r="H12" s="9">
        <v>2000</v>
      </c>
    </row>
    <row r="13" spans="1:8" ht="12.75" customHeight="1" thickTop="1" thickBot="1" x14ac:dyDescent="0.25">
      <c r="A13" s="48" t="s">
        <v>30</v>
      </c>
      <c r="B13" s="79"/>
      <c r="C13" s="68">
        <v>2</v>
      </c>
      <c r="D13" s="68">
        <v>3</v>
      </c>
      <c r="E13" s="68">
        <v>9</v>
      </c>
      <c r="F13">
        <f>SUMPRODUCT($C$5:$E$5,C13:E13)</f>
        <v>1250</v>
      </c>
      <c r="G13" s="2" t="s">
        <v>9</v>
      </c>
      <c r="H13" s="10">
        <v>2000</v>
      </c>
    </row>
    <row r="14" spans="1:8" ht="13.5" thickBot="1" x14ac:dyDescent="0.25">
      <c r="A14" s="46"/>
      <c r="B14" s="46" t="s">
        <v>10</v>
      </c>
      <c r="C14" t="s">
        <v>10</v>
      </c>
      <c r="D14" t="s">
        <v>10</v>
      </c>
      <c r="E14" t="s">
        <v>10</v>
      </c>
      <c r="F14" t="s">
        <v>10</v>
      </c>
      <c r="G14" t="s">
        <v>10</v>
      </c>
      <c r="H14" t="s">
        <v>10</v>
      </c>
    </row>
    <row r="15" spans="1:8" ht="17.25" thickTop="1" thickBot="1" x14ac:dyDescent="0.25">
      <c r="A15" s="46" t="s">
        <v>27</v>
      </c>
      <c r="C15" s="68">
        <v>400</v>
      </c>
      <c r="D15" s="68">
        <v>300</v>
      </c>
      <c r="E15" s="68">
        <v>50</v>
      </c>
      <c r="F15" t="s">
        <v>14</v>
      </c>
      <c r="G15" t="s">
        <v>10</v>
      </c>
      <c r="H15" t="s">
        <v>10</v>
      </c>
    </row>
    <row r="16" spans="1:8" x14ac:dyDescent="0.2">
      <c r="A16" s="46" t="s">
        <v>26</v>
      </c>
      <c r="C16" s="15">
        <f>C5-C6*C15</f>
        <v>-150.00000000000003</v>
      </c>
      <c r="D16" s="16">
        <f>D5-D6*D15</f>
        <v>-49.999999999999972</v>
      </c>
      <c r="E16" s="17">
        <f>E5-E6*E15</f>
        <v>0</v>
      </c>
      <c r="F16" t="s">
        <v>10</v>
      </c>
      <c r="G16" t="s">
        <v>10</v>
      </c>
      <c r="H16" t="s">
        <v>10</v>
      </c>
    </row>
    <row r="17" spans="2:4" ht="27.75" customHeight="1" x14ac:dyDescent="0.2"/>
    <row r="18" spans="2:4" x14ac:dyDescent="0.2">
      <c r="B18" t="s">
        <v>36</v>
      </c>
      <c r="D18">
        <v>250</v>
      </c>
    </row>
    <row r="19" spans="2:4" x14ac:dyDescent="0.2">
      <c r="D19" s="4">
        <f>D5-D18*D6</f>
        <v>0</v>
      </c>
    </row>
  </sheetData>
  <mergeCells count="1">
    <mergeCell ref="A1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Q18" sqref="Q18"/>
    </sheetView>
  </sheetViews>
  <sheetFormatPr defaultRowHeight="12.75" x14ac:dyDescent="0.2"/>
  <cols>
    <col min="1" max="1" width="19" bestFit="1" customWidth="1"/>
    <col min="2" max="2" width="14.140625" bestFit="1" customWidth="1"/>
  </cols>
  <sheetData>
    <row r="1" spans="1:8" x14ac:dyDescent="0.2">
      <c r="A1" s="102" t="s">
        <v>24</v>
      </c>
      <c r="B1" s="103"/>
      <c r="C1" s="103"/>
      <c r="D1" s="103"/>
      <c r="E1" s="103"/>
      <c r="F1" s="103"/>
      <c r="G1" s="103"/>
    </row>
    <row r="2" spans="1:8" x14ac:dyDescent="0.2">
      <c r="A2" s="103"/>
      <c r="B2" s="103"/>
      <c r="C2" s="103"/>
      <c r="D2" s="103"/>
      <c r="E2" s="103"/>
      <c r="F2" s="103"/>
      <c r="G2" s="103"/>
    </row>
    <row r="3" spans="1:8" ht="13.5" thickBot="1" x14ac:dyDescent="0.25">
      <c r="A3" s="1"/>
      <c r="B3" s="11"/>
      <c r="C3" s="11"/>
      <c r="D3" s="11"/>
      <c r="E3" s="11"/>
    </row>
    <row r="4" spans="1:8" ht="14.25" thickTop="1" thickBot="1" x14ac:dyDescent="0.25">
      <c r="A4" s="44" t="s">
        <v>25</v>
      </c>
      <c r="B4" s="11"/>
      <c r="C4" s="12" t="s">
        <v>11</v>
      </c>
      <c r="D4" s="12" t="s">
        <v>12</v>
      </c>
      <c r="E4" s="12" t="s">
        <v>13</v>
      </c>
    </row>
    <row r="5" spans="1:8" ht="13.5" thickBot="1" x14ac:dyDescent="0.25">
      <c r="A5" s="1"/>
      <c r="B5" s="48" t="s">
        <v>38</v>
      </c>
      <c r="C5" s="83">
        <v>250</v>
      </c>
      <c r="D5" s="86">
        <v>250</v>
      </c>
      <c r="E5" s="84">
        <v>0</v>
      </c>
      <c r="F5" t="s">
        <v>14</v>
      </c>
    </row>
    <row r="6" spans="1:8" x14ac:dyDescent="0.2">
      <c r="A6" s="1"/>
      <c r="B6" s="48" t="s">
        <v>39</v>
      </c>
      <c r="C6" s="49">
        <v>1</v>
      </c>
      <c r="D6" s="85">
        <v>1</v>
      </c>
      <c r="E6" s="49">
        <v>0</v>
      </c>
      <c r="F6" t="s">
        <v>16</v>
      </c>
    </row>
    <row r="7" spans="1:8" ht="13.5" thickBot="1" x14ac:dyDescent="0.25">
      <c r="A7" s="1"/>
    </row>
    <row r="8" spans="1:8" ht="14.25" thickTop="1" thickBot="1" x14ac:dyDescent="0.25">
      <c r="A8" s="44" t="s">
        <v>0</v>
      </c>
      <c r="B8" s="47" t="s">
        <v>15</v>
      </c>
      <c r="C8" s="45">
        <v>1.2</v>
      </c>
      <c r="D8" s="45">
        <v>1.8</v>
      </c>
      <c r="E8" s="45">
        <v>2.2000000000000002</v>
      </c>
    </row>
    <row r="9" spans="1:8" ht="13.5" thickBot="1" x14ac:dyDescent="0.25">
      <c r="A9" s="46"/>
      <c r="B9" s="47" t="s">
        <v>17</v>
      </c>
      <c r="C9" s="45">
        <v>60</v>
      </c>
      <c r="D9" s="45">
        <v>200</v>
      </c>
      <c r="E9" s="45">
        <v>100</v>
      </c>
      <c r="F9" s="14">
        <f>SUMPRODUCT(C5:E5,C8:E8)-SUMPRODUCT($C$6:$E$6,C9:E9)</f>
        <v>490</v>
      </c>
      <c r="G9" t="s">
        <v>18</v>
      </c>
    </row>
    <row r="10" spans="1:8" ht="14.25" thickTop="1" thickBot="1" x14ac:dyDescent="0.25">
      <c r="A10" s="44" t="s">
        <v>1</v>
      </c>
      <c r="B10" s="46"/>
    </row>
    <row r="11" spans="1:8" ht="12" customHeight="1" thickTop="1" thickBot="1" x14ac:dyDescent="0.25">
      <c r="A11" s="48" t="s">
        <v>28</v>
      </c>
      <c r="B11" s="79"/>
      <c r="C11" s="68">
        <v>3</v>
      </c>
      <c r="D11" s="68">
        <v>4</v>
      </c>
      <c r="E11" s="68">
        <v>8</v>
      </c>
      <c r="F11">
        <f>SUMPRODUCT($C$5:$E$5,C11:E11)</f>
        <v>1750</v>
      </c>
      <c r="G11" s="2" t="s">
        <v>9</v>
      </c>
      <c r="H11" s="8">
        <v>2000</v>
      </c>
    </row>
    <row r="12" spans="1:8" ht="15" customHeight="1" thickTop="1" thickBot="1" x14ac:dyDescent="0.25">
      <c r="A12" s="48" t="s">
        <v>29</v>
      </c>
      <c r="B12" s="79"/>
      <c r="C12" s="68">
        <v>3</v>
      </c>
      <c r="D12" s="68">
        <v>5</v>
      </c>
      <c r="E12" s="68">
        <v>6</v>
      </c>
      <c r="F12">
        <f>SUMPRODUCT($C$5:$E$5,C12:E12)</f>
        <v>2000</v>
      </c>
      <c r="G12" s="2" t="s">
        <v>9</v>
      </c>
      <c r="H12" s="9">
        <v>2000</v>
      </c>
    </row>
    <row r="13" spans="1:8" ht="15.75" customHeight="1" thickTop="1" thickBot="1" x14ac:dyDescent="0.25">
      <c r="A13" s="48" t="s">
        <v>30</v>
      </c>
      <c r="B13" s="79"/>
      <c r="C13" s="68">
        <v>2</v>
      </c>
      <c r="D13" s="68">
        <v>3</v>
      </c>
      <c r="E13" s="68">
        <v>9</v>
      </c>
      <c r="F13">
        <f>SUMPRODUCT($C$5:$E$5,C13:E13)</f>
        <v>1250</v>
      </c>
      <c r="G13" s="2" t="s">
        <v>9</v>
      </c>
      <c r="H13" s="10">
        <v>2000</v>
      </c>
    </row>
    <row r="14" spans="1:8" ht="13.5" thickBot="1" x14ac:dyDescent="0.25">
      <c r="A14" s="46"/>
      <c r="B14" s="46" t="s">
        <v>10</v>
      </c>
      <c r="C14" t="s">
        <v>10</v>
      </c>
      <c r="D14" t="s">
        <v>10</v>
      </c>
      <c r="E14" t="s">
        <v>10</v>
      </c>
      <c r="F14" t="s">
        <v>10</v>
      </c>
      <c r="G14" t="s">
        <v>10</v>
      </c>
      <c r="H14" t="s">
        <v>10</v>
      </c>
    </row>
    <row r="15" spans="1:8" ht="14.25" customHeight="1" thickTop="1" thickBot="1" x14ac:dyDescent="0.25">
      <c r="A15" s="46" t="s">
        <v>27</v>
      </c>
      <c r="C15" s="68">
        <v>400</v>
      </c>
      <c r="D15" s="68">
        <v>300</v>
      </c>
      <c r="E15" s="68">
        <v>50</v>
      </c>
      <c r="F15" t="s">
        <v>14</v>
      </c>
      <c r="G15" t="s">
        <v>10</v>
      </c>
      <c r="H15" t="s">
        <v>10</v>
      </c>
    </row>
    <row r="16" spans="1:8" x14ac:dyDescent="0.2">
      <c r="A16" s="46" t="s">
        <v>26</v>
      </c>
      <c r="C16" s="15">
        <f>C5-C6*C15</f>
        <v>-150</v>
      </c>
      <c r="D16" s="16">
        <f>D5-D6*D15</f>
        <v>-50</v>
      </c>
      <c r="E16" s="17">
        <f>E5-E6*E15</f>
        <v>0</v>
      </c>
      <c r="F16" t="s">
        <v>10</v>
      </c>
      <c r="G16" t="s">
        <v>10</v>
      </c>
      <c r="H16" t="s">
        <v>10</v>
      </c>
    </row>
    <row r="18" spans="2:4" x14ac:dyDescent="0.2">
      <c r="B18" t="s">
        <v>36</v>
      </c>
      <c r="D18">
        <v>250</v>
      </c>
    </row>
  </sheetData>
  <mergeCells count="1">
    <mergeCell ref="A1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>
      <selection activeCell="N15" sqref="N15"/>
    </sheetView>
  </sheetViews>
  <sheetFormatPr defaultColWidth="6" defaultRowHeight="12.75" x14ac:dyDescent="0.2"/>
  <cols>
    <col min="1" max="1" width="19" bestFit="1" customWidth="1"/>
    <col min="2" max="2" width="14.28515625" bestFit="1" customWidth="1"/>
    <col min="3" max="8" width="6.7109375" customWidth="1"/>
    <col min="9" max="11" width="7.7109375" customWidth="1"/>
  </cols>
  <sheetData>
    <row r="1" spans="1:13" x14ac:dyDescent="0.2">
      <c r="A1" s="95"/>
      <c r="B1" s="96"/>
      <c r="C1" s="96"/>
      <c r="D1" s="96"/>
      <c r="E1" s="96"/>
      <c r="F1" s="96"/>
      <c r="G1" s="96"/>
      <c r="H1" s="46"/>
      <c r="I1" s="46"/>
      <c r="J1" s="27"/>
    </row>
    <row r="2" spans="1:13" x14ac:dyDescent="0.2">
      <c r="A2" s="96"/>
      <c r="B2" s="96"/>
      <c r="C2" s="96"/>
      <c r="D2" s="96"/>
      <c r="E2" s="96"/>
      <c r="F2" s="96"/>
      <c r="G2" s="96"/>
      <c r="H2" s="46"/>
      <c r="I2" s="46"/>
      <c r="J2" s="27"/>
    </row>
    <row r="3" spans="1:13" ht="16.5" thickBot="1" x14ac:dyDescent="0.3">
      <c r="A3" s="47"/>
      <c r="B3" s="48"/>
      <c r="C3" s="48"/>
      <c r="D3" s="48"/>
      <c r="E3" s="48"/>
      <c r="F3" s="46"/>
      <c r="G3" s="46"/>
      <c r="H3" s="25"/>
    </row>
    <row r="4" spans="1:13" ht="16.5" thickTop="1" thickBot="1" x14ac:dyDescent="0.3">
      <c r="A4" s="44" t="s">
        <v>25</v>
      </c>
      <c r="B4" s="48"/>
      <c r="C4" s="48" t="s">
        <v>11</v>
      </c>
      <c r="D4" s="48" t="s">
        <v>12</v>
      </c>
      <c r="E4" s="48" t="s">
        <v>13</v>
      </c>
      <c r="F4" s="46"/>
      <c r="G4" s="46"/>
      <c r="H4" s="46"/>
      <c r="J4" s="87" t="s">
        <v>40</v>
      </c>
      <c r="L4" s="87" t="s">
        <v>29</v>
      </c>
    </row>
    <row r="5" spans="1:13" x14ac:dyDescent="0.2">
      <c r="A5" s="46"/>
      <c r="B5" s="48" t="s">
        <v>38</v>
      </c>
      <c r="C5" s="49">
        <v>266.66666666666657</v>
      </c>
      <c r="D5" s="49">
        <v>300</v>
      </c>
      <c r="E5" s="49">
        <v>0</v>
      </c>
      <c r="F5" s="46"/>
      <c r="G5" s="46"/>
      <c r="H5" s="46"/>
      <c r="J5" s="88">
        <f>SUM(C5:E5)</f>
        <v>566.66666666666652</v>
      </c>
      <c r="L5" s="4">
        <v>2500</v>
      </c>
      <c r="M5" s="4">
        <v>2000</v>
      </c>
    </row>
    <row r="6" spans="1:13" x14ac:dyDescent="0.2">
      <c r="A6" s="46"/>
      <c r="B6" s="48" t="s">
        <v>39</v>
      </c>
      <c r="C6" s="94">
        <v>1</v>
      </c>
      <c r="D6" s="49">
        <v>1</v>
      </c>
      <c r="E6" s="49">
        <v>0</v>
      </c>
      <c r="F6" s="46"/>
      <c r="G6" s="46"/>
      <c r="H6" s="46"/>
    </row>
    <row r="7" spans="1:13" ht="13.5" thickBot="1" x14ac:dyDescent="0.25">
      <c r="A7" s="50"/>
      <c r="B7" s="46"/>
      <c r="C7" s="46"/>
      <c r="D7" s="46"/>
      <c r="E7" s="46"/>
      <c r="F7" s="46"/>
      <c r="G7" s="46"/>
      <c r="H7" s="46"/>
    </row>
    <row r="8" spans="1:13" ht="17.25" thickTop="1" thickBot="1" x14ac:dyDescent="0.3">
      <c r="A8" s="44" t="s">
        <v>0</v>
      </c>
      <c r="B8" s="47" t="s">
        <v>15</v>
      </c>
      <c r="C8" s="45">
        <v>1.2</v>
      </c>
      <c r="D8" s="45">
        <v>1.8</v>
      </c>
      <c r="E8" s="45">
        <v>2.2000000000000002</v>
      </c>
      <c r="F8" s="46"/>
      <c r="G8" s="46"/>
      <c r="H8" s="25"/>
    </row>
    <row r="9" spans="1:13" ht="16.5" thickBot="1" x14ac:dyDescent="0.3">
      <c r="A9" s="46"/>
      <c r="B9" s="47" t="s">
        <v>17</v>
      </c>
      <c r="C9" s="45">
        <v>60</v>
      </c>
      <c r="D9" s="45">
        <v>200</v>
      </c>
      <c r="E9" s="45">
        <v>100</v>
      </c>
      <c r="F9" s="51">
        <f>SUMPRODUCT(C5:E5,C8:E8)-SUMPRODUCT($C$6:$E$6,C9:E9)</f>
        <v>599.99999999999989</v>
      </c>
      <c r="G9" s="46"/>
      <c r="H9" s="25"/>
    </row>
    <row r="10" spans="1:13" ht="17.25" thickTop="1" thickBot="1" x14ac:dyDescent="0.3">
      <c r="A10" s="44" t="s">
        <v>1</v>
      </c>
      <c r="B10" s="46"/>
      <c r="C10" s="46"/>
      <c r="D10" s="46"/>
      <c r="E10" s="46"/>
      <c r="F10" s="46"/>
      <c r="G10" s="46"/>
      <c r="H10" s="25"/>
    </row>
    <row r="11" spans="1:13" ht="15" customHeight="1" thickTop="1" thickBot="1" x14ac:dyDescent="0.3">
      <c r="A11" s="48" t="s">
        <v>28</v>
      </c>
      <c r="B11" s="79"/>
      <c r="C11" s="68">
        <v>3</v>
      </c>
      <c r="D11" s="68">
        <v>4</v>
      </c>
      <c r="E11" s="68">
        <v>8</v>
      </c>
      <c r="F11" s="46">
        <f>SUMPRODUCT($C$5:$E$5,C11:E11)</f>
        <v>1999.9999999999998</v>
      </c>
      <c r="G11" s="46" t="s">
        <v>9</v>
      </c>
      <c r="H11" s="42">
        <v>2000</v>
      </c>
    </row>
    <row r="12" spans="1:13" ht="15" customHeight="1" thickTop="1" thickBot="1" x14ac:dyDescent="0.3">
      <c r="A12" s="48" t="s">
        <v>29</v>
      </c>
      <c r="B12" s="79"/>
      <c r="C12" s="68">
        <v>3</v>
      </c>
      <c r="D12" s="68">
        <v>5</v>
      </c>
      <c r="E12" s="68">
        <v>6</v>
      </c>
      <c r="F12" s="46">
        <f>SUMPRODUCT($C$5:$E$5,C12:E12)</f>
        <v>2300</v>
      </c>
      <c r="G12" s="46" t="s">
        <v>9</v>
      </c>
      <c r="H12" s="89">
        <f>IF(J5&gt;500,L5,M5)</f>
        <v>2500</v>
      </c>
    </row>
    <row r="13" spans="1:13" ht="15.75" customHeight="1" thickTop="1" thickBot="1" x14ac:dyDescent="0.3">
      <c r="A13" s="48" t="s">
        <v>30</v>
      </c>
      <c r="B13" s="79"/>
      <c r="C13" s="68">
        <v>2</v>
      </c>
      <c r="D13" s="68">
        <v>3</v>
      </c>
      <c r="E13" s="68">
        <v>9</v>
      </c>
      <c r="F13" s="46">
        <f>SUMPRODUCT($C$5:$E$5,C13:E13)</f>
        <v>1433.333333333333</v>
      </c>
      <c r="G13" s="46" t="s">
        <v>9</v>
      </c>
      <c r="H13" s="43">
        <v>2000</v>
      </c>
    </row>
    <row r="14" spans="1:13" ht="16.5" thickBot="1" x14ac:dyDescent="0.3">
      <c r="A14" s="46"/>
      <c r="B14" s="46" t="s">
        <v>10</v>
      </c>
      <c r="C14" s="46" t="s">
        <v>10</v>
      </c>
      <c r="D14" s="46" t="s">
        <v>10</v>
      </c>
      <c r="E14" s="46" t="s">
        <v>10</v>
      </c>
      <c r="F14" s="46" t="s">
        <v>10</v>
      </c>
      <c r="G14" s="46" t="s">
        <v>10</v>
      </c>
      <c r="H14" s="25" t="s">
        <v>10</v>
      </c>
    </row>
    <row r="15" spans="1:13" ht="17.25" thickTop="1" thickBot="1" x14ac:dyDescent="0.3">
      <c r="A15" s="46" t="s">
        <v>27</v>
      </c>
      <c r="C15" s="68">
        <v>400</v>
      </c>
      <c r="D15" s="68">
        <v>300</v>
      </c>
      <c r="E15" s="68">
        <v>50</v>
      </c>
      <c r="F15" s="46"/>
      <c r="G15" s="46" t="s">
        <v>10</v>
      </c>
      <c r="H15" s="25" t="s">
        <v>10</v>
      </c>
    </row>
    <row r="16" spans="1:13" ht="15.75" x14ac:dyDescent="0.25">
      <c r="A16" s="46" t="s">
        <v>26</v>
      </c>
      <c r="C16" s="55">
        <f>C5-C6*C15</f>
        <v>-133.33333333333343</v>
      </c>
      <c r="D16" s="56">
        <f>D5-D6*D15</f>
        <v>0</v>
      </c>
      <c r="E16" s="57">
        <f>E5-E6*E15</f>
        <v>0</v>
      </c>
      <c r="F16" s="46" t="s">
        <v>10</v>
      </c>
      <c r="G16" s="46" t="s">
        <v>10</v>
      </c>
      <c r="H16" s="25" t="s">
        <v>10</v>
      </c>
    </row>
    <row r="17" spans="1:10" x14ac:dyDescent="0.2">
      <c r="A17" s="46"/>
      <c r="B17" s="46"/>
      <c r="C17" s="46"/>
      <c r="D17" s="46"/>
      <c r="E17" s="46"/>
      <c r="F17" s="46"/>
      <c r="G17" s="46"/>
      <c r="H17" s="46"/>
      <c r="I17" s="46"/>
      <c r="J17" s="27"/>
    </row>
    <row r="18" spans="1:10" x14ac:dyDescent="0.2">
      <c r="A18" s="46"/>
      <c r="B18" s="46"/>
      <c r="C18" s="46"/>
      <c r="D18" s="46"/>
      <c r="E18" s="46"/>
      <c r="F18" s="46"/>
      <c r="G18" s="46"/>
      <c r="H18" s="46"/>
      <c r="I18" s="46"/>
    </row>
    <row r="19" spans="1:10" x14ac:dyDescent="0.2">
      <c r="A19" s="46"/>
      <c r="B19" s="46"/>
      <c r="C19" s="46"/>
      <c r="D19" s="46"/>
      <c r="E19" s="46"/>
      <c r="F19" s="46"/>
      <c r="G19" s="46"/>
      <c r="H19" s="46"/>
      <c r="I19" s="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Capital Budgeting data</vt:lpstr>
      <vt:lpstr>Capital Budgeting Opt</vt:lpstr>
      <vt:lpstr>At least 1 project</vt:lpstr>
      <vt:lpstr>Mutually Exclusive </vt:lpstr>
      <vt:lpstr>Contingency </vt:lpstr>
      <vt:lpstr> Fixed Charge</vt:lpstr>
      <vt:lpstr>Threshold Level</vt:lpstr>
      <vt:lpstr>Semi-continuous</vt:lpstr>
      <vt:lpstr>Non-smooth</vt:lpstr>
      <vt:lpstr>Linearizing IF</vt:lpstr>
      <vt:lpstr>ABS</vt:lpstr>
      <vt:lpstr>ABS-Linear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Edwin Straver</cp:lastModifiedBy>
  <cp:lastPrinted>2000-04-03T20:02:37Z</cp:lastPrinted>
  <dcterms:created xsi:type="dcterms:W3CDTF">2000-04-03T14:21:55Z</dcterms:created>
  <dcterms:modified xsi:type="dcterms:W3CDTF">2014-05-15T04:49:55Z</dcterms:modified>
</cp:coreProperties>
</file>