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ma\Desktop\Optimization Lecture-Session II-May 15st 2014 - Copy\"/>
    </mc:Choice>
  </mc:AlternateContent>
  <bookViews>
    <workbookView xWindow="360" yWindow="105" windowWidth="23955" windowHeight="12600"/>
  </bookViews>
  <sheets>
    <sheet name="Transshipment Opt" sheetId="5" r:id="rId1"/>
    <sheet name="Transportation Opt" sheetId="4" r:id="rId2"/>
    <sheet name="Oil-Ref Opt" sheetId="8" r:id="rId3"/>
  </sheets>
  <definedNames>
    <definedName name="coin_cuttype" localSheetId="2" hidden="1">1</definedName>
    <definedName name="coin_cuttype" localSheetId="1" hidden="1">1</definedName>
    <definedName name="coin_dualtol" localSheetId="2" hidden="1">0.0000001</definedName>
    <definedName name="coin_dualtol" localSheetId="1" hidden="1">0.0000001</definedName>
    <definedName name="coin_heurs" localSheetId="2" hidden="1">1</definedName>
    <definedName name="coin_heurs" localSheetId="1" hidden="1">1</definedName>
    <definedName name="coin_integerpresolve" localSheetId="2" hidden="1">1</definedName>
    <definedName name="coin_integerpresolve" localSheetId="1" hidden="1">1</definedName>
    <definedName name="coin_presolve1" localSheetId="2" hidden="1">1</definedName>
    <definedName name="coin_presolve1" localSheetId="1" hidden="1">1</definedName>
    <definedName name="coin_primaltol" localSheetId="2" hidden="1">0.0000001</definedName>
    <definedName name="coin_primaltol" localSheetId="1" hidden="1">0.0000001</definedName>
    <definedName name="solver_adj" localSheetId="2" hidden="1">'Oil-Ref Opt'!$B$4:$N$4</definedName>
    <definedName name="solver_adj" localSheetId="1" hidden="1">'Transportation Opt'!$B$4:$E$6</definedName>
    <definedName name="solver_adj" localSheetId="0" hidden="1">'Transshipment Opt'!$C$10:$D$12</definedName>
    <definedName name="solver_adj_ob" localSheetId="2" hidden="1">1</definedName>
    <definedName name="solver_adj_ob" localSheetId="1" hidden="1">1</definedName>
    <definedName name="solver_adj_ob" localSheetId="0" hidden="1">1</definedName>
    <definedName name="solver_adj_ob1" localSheetId="0" hidden="1">1</definedName>
    <definedName name="solver_adj1" localSheetId="0" hidden="1">'Transshipment Opt'!$H$10:$L$11</definedName>
    <definedName name="solver_cha" localSheetId="2" hidden="1">0</definedName>
    <definedName name="solver_cha" localSheetId="1" hidden="1">0</definedName>
    <definedName name="solver_cha" localSheetId="0" hidden="1">0</definedName>
    <definedName name="solver_chc1" localSheetId="2" hidden="1">0</definedName>
    <definedName name="solver_chc1" localSheetId="1" hidden="1">0</definedName>
    <definedName name="solver_chc1" localSheetId="0" hidden="1">0</definedName>
    <definedName name="solver_chc2" localSheetId="2" hidden="1">0</definedName>
    <definedName name="solver_chc2" localSheetId="1" hidden="1">0</definedName>
    <definedName name="solver_chc2" localSheetId="0" hidden="1">0</definedName>
    <definedName name="solver_chc3" localSheetId="2" hidden="1">0</definedName>
    <definedName name="solver_chc3" localSheetId="1" hidden="1">0</definedName>
    <definedName name="solver_chc3" localSheetId="0" hidden="1">0</definedName>
    <definedName name="solver_chn" localSheetId="2" hidden="1">4</definedName>
    <definedName name="solver_chn" localSheetId="1" hidden="1">4</definedName>
    <definedName name="solver_chn" localSheetId="0" hidden="1">4</definedName>
    <definedName name="solver_chp1" localSheetId="2" hidden="1">0</definedName>
    <definedName name="solver_chp1" localSheetId="1" hidden="1">0</definedName>
    <definedName name="solver_chp1" localSheetId="0" hidden="1">0</definedName>
    <definedName name="solver_chp2" localSheetId="2" hidden="1">0</definedName>
    <definedName name="solver_chp2" localSheetId="1" hidden="1">0</definedName>
    <definedName name="solver_chp2" localSheetId="0" hidden="1">0</definedName>
    <definedName name="solver_chp3" localSheetId="2" hidden="1">0</definedName>
    <definedName name="solver_chp3" localSheetId="1" hidden="1">0</definedName>
    <definedName name="solver_chp3" localSheetId="0" hidden="1">0</definedName>
    <definedName name="solver_cht" localSheetId="2" hidden="1">0</definedName>
    <definedName name="solver_cht" localSheetId="1" hidden="1">0</definedName>
    <definedName name="solver_cht" localSheetId="0" hidden="1">0</definedName>
    <definedName name="solver_cir1" localSheetId="2" hidden="1">1</definedName>
    <definedName name="solver_cir1" localSheetId="1" hidden="1">1</definedName>
    <definedName name="solver_cir1" localSheetId="0" hidden="1">1</definedName>
    <definedName name="solver_cir2" localSheetId="2" hidden="1">1</definedName>
    <definedName name="solver_cir2" localSheetId="1" hidden="1">1</definedName>
    <definedName name="solver_cir2" localSheetId="0" hidden="1">1</definedName>
    <definedName name="solver_cir3" localSheetId="2" hidden="1">1</definedName>
    <definedName name="solver_cir3" localSheetId="1" hidden="1">1</definedName>
    <definedName name="solver_cir3" localSheetId="0" hidden="1">1</definedName>
    <definedName name="solver_con" localSheetId="2" hidden="1">" "</definedName>
    <definedName name="solver_con" localSheetId="1" hidden="1">" "</definedName>
    <definedName name="solver_con" localSheetId="0" hidden="1">" "</definedName>
    <definedName name="solver_con1" localSheetId="2" hidden="1">" "</definedName>
    <definedName name="solver_con1" localSheetId="1" hidden="1">" "</definedName>
    <definedName name="solver_con1" localSheetId="0" hidden="1">" "</definedName>
    <definedName name="solver_con2" localSheetId="2" hidden="1">" "</definedName>
    <definedName name="solver_con2" localSheetId="1" hidden="1">" "</definedName>
    <definedName name="solver_con2" localSheetId="0" hidden="1">" "</definedName>
    <definedName name="solver_con3" localSheetId="2" hidden="1">" "</definedName>
    <definedName name="solver_con3" localSheetId="1" hidden="1">" "</definedName>
    <definedName name="solver_con3" localSheetId="0" hidden="1">" "</definedName>
    <definedName name="solver_dia" localSheetId="2" hidden="1">5</definedName>
    <definedName name="solver_dia" localSheetId="1" hidden="1">5</definedName>
    <definedName name="solver_dia" localSheetId="0" hidden="1">5</definedName>
    <definedName name="solver_drv" localSheetId="2" hidden="1">1</definedName>
    <definedName name="solver_drv" localSheetId="1" hidden="1">1</definedName>
    <definedName name="solver_eng" localSheetId="2" hidden="1">2</definedName>
    <definedName name="solver_eng" localSheetId="1" hidden="1">2</definedName>
    <definedName name="solver_iao" localSheetId="2" hidden="1">0</definedName>
    <definedName name="solver_iao" localSheetId="1" hidden="1">0</definedName>
    <definedName name="solver_iao" localSheetId="0" hidden="1">0</definedName>
    <definedName name="solver_int" localSheetId="2" hidden="1">0</definedName>
    <definedName name="solver_int" localSheetId="1" hidden="1">0</definedName>
    <definedName name="solver_int" localSheetId="0" hidden="1">0</definedName>
    <definedName name="solver_irs" localSheetId="2" hidden="1">0</definedName>
    <definedName name="solver_irs" localSheetId="1" hidden="1">0</definedName>
    <definedName name="solver_irs" localSheetId="0" hidden="1">0</definedName>
    <definedName name="solver_ism" localSheetId="2" hidden="1">0</definedName>
    <definedName name="solver_ism" localSheetId="1" hidden="1">0</definedName>
    <definedName name="solver_ism" localSheetId="0" hidden="1">0</definedName>
    <definedName name="solver_itr" localSheetId="2" hidden="1">2147483647</definedName>
    <definedName name="solver_itr" localSheetId="1" hidden="1">2147483647</definedName>
    <definedName name="solver_kiv" localSheetId="2" hidden="1">2E+30</definedName>
    <definedName name="solver_kiv" localSheetId="1" hidden="1">2E+30</definedName>
    <definedName name="solver_lhs_ob1" localSheetId="2" hidden="1">0</definedName>
    <definedName name="solver_lhs_ob1" localSheetId="1" hidden="1">0</definedName>
    <definedName name="solver_lhs_ob1" localSheetId="0" hidden="1">0</definedName>
    <definedName name="solver_lhs_ob2" localSheetId="2" hidden="1">0</definedName>
    <definedName name="solver_lhs_ob2" localSheetId="1" hidden="1">0</definedName>
    <definedName name="solver_lhs_ob2" localSheetId="0" hidden="1">0</definedName>
    <definedName name="solver_lhs_ob3" localSheetId="2" hidden="1">0</definedName>
    <definedName name="solver_lhs_ob3" localSheetId="1" hidden="1">0</definedName>
    <definedName name="solver_lhs_ob3" localSheetId="0" hidden="1">0</definedName>
    <definedName name="solver_lhs1" localSheetId="2" hidden="1">'Oil-Ref Opt'!$O$12:$O$20</definedName>
    <definedName name="solver_lhs1" localSheetId="1" hidden="1">'Transportation Opt'!$B$4:$E$6</definedName>
    <definedName name="solver_lhs1" localSheetId="0" hidden="1">'Transshipment Opt'!$E$10:$E$12</definedName>
    <definedName name="solver_lhs2" localSheetId="2" hidden="1">'Oil-Ref Opt'!$O$21:$O$22</definedName>
    <definedName name="solver_lhs2" localSheetId="1" hidden="1">'Transportation Opt'!$G$10:$G$12</definedName>
    <definedName name="solver_lhs2" localSheetId="0" hidden="1">'Transshipment Opt'!$H$12:$L$12</definedName>
    <definedName name="solver_lhs3" localSheetId="2" hidden="1">'Oil-Ref Opt'!$O$23:$O$26</definedName>
    <definedName name="solver_lhs3" localSheetId="1" hidden="1">'Transportation Opt'!$B$14:$E$14</definedName>
    <definedName name="solver_lhs3" localSheetId="0" hidden="1">'Transshipment Opt'!$M$10:$M$11</definedName>
    <definedName name="solver_lin" localSheetId="2" hidden="1">1</definedName>
    <definedName name="solver_lin" localSheetId="1" hidden="1">1</definedName>
    <definedName name="solver_mda" localSheetId="2" hidden="1">4</definedName>
    <definedName name="solver_mda" localSheetId="1" hidden="1">4</definedName>
    <definedName name="solver_mda" localSheetId="0" hidden="1">4</definedName>
    <definedName name="solver_mip" localSheetId="2" hidden="1">2147483647</definedName>
    <definedName name="solver_mip" localSheetId="1" hidden="1">2147483647</definedName>
    <definedName name="solver_mod" localSheetId="2" hidden="1">3</definedName>
    <definedName name="solver_mod" localSheetId="1" hidden="1">3</definedName>
    <definedName name="solver_mod" localSheetId="0" hidden="1">3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od" localSheetId="2" hidden="1">2147483647</definedName>
    <definedName name="solver_nod" localSheetId="1" hidden="1">2147483647</definedName>
    <definedName name="solver_ntr" localSheetId="2" hidden="1">0</definedName>
    <definedName name="solver_ntr" localSheetId="1" hidden="1">0</definedName>
    <definedName name="solver_ntr" localSheetId="0" hidden="1">0</definedName>
    <definedName name="solver_ntri" hidden="1">1000</definedName>
    <definedName name="solver_num" localSheetId="2" hidden="1">3</definedName>
    <definedName name="solver_num" localSheetId="1" hidden="1">3</definedName>
    <definedName name="solver_num" localSheetId="0" hidden="1">3</definedName>
    <definedName name="solver_obc" localSheetId="2" hidden="1">0</definedName>
    <definedName name="solver_obc" localSheetId="1" hidden="1">0</definedName>
    <definedName name="solver_obc" localSheetId="0" hidden="1">0</definedName>
    <definedName name="solver_obp" localSheetId="2" hidden="1">0</definedName>
    <definedName name="solver_obp" localSheetId="1" hidden="1">0</definedName>
    <definedName name="solver_obp" localSheetId="0" hidden="1">0</definedName>
    <definedName name="solver_opt" localSheetId="2" hidden="1">'Oil-Ref Opt'!$O$9</definedName>
    <definedName name="solver_opt" localSheetId="1" hidden="1">'Transportation Opt'!$H$6</definedName>
    <definedName name="solver_opt" localSheetId="0" hidden="1">'Transshipment Opt'!$E$17</definedName>
    <definedName name="solver_opt_ob" localSheetId="2" hidden="1">1</definedName>
    <definedName name="solver_opt_ob" localSheetId="1" hidden="1">1</definedName>
    <definedName name="solver_opt_ob" localSheetId="0" hidden="1">1</definedName>
    <definedName name="solver_psi" localSheetId="2" hidden="1">0</definedName>
    <definedName name="solver_psi" localSheetId="1" hidden="1">0</definedName>
    <definedName name="solver_psi" localSheetId="0" hidden="1">0</definedName>
    <definedName name="solver_rdp" localSheetId="2" hidden="1">0</definedName>
    <definedName name="solver_rdp" localSheetId="1" hidden="1">0</definedName>
    <definedName name="solver_rdp" localSheetId="0" hidden="1">0</definedName>
    <definedName name="solver_reco1" localSheetId="2" hidden="1">0</definedName>
    <definedName name="solver_reco1" localSheetId="1" hidden="1">0</definedName>
    <definedName name="solver_reco1" localSheetId="0" hidden="1">0</definedName>
    <definedName name="solver_reco2" localSheetId="2" hidden="1">0</definedName>
    <definedName name="solver_reco2" localSheetId="1" hidden="1">0</definedName>
    <definedName name="solver_reco2" localSheetId="0" hidden="1">0</definedName>
    <definedName name="solver_reco3" localSheetId="2" hidden="1">0</definedName>
    <definedName name="solver_reco3" localSheetId="1" hidden="1">0</definedName>
    <definedName name="solver_reco3" localSheetId="0" hidden="1">0</definedName>
    <definedName name="solver_rel1" localSheetId="2" hidden="1">2</definedName>
    <definedName name="solver_rel1" localSheetId="1" hidden="1">3</definedName>
    <definedName name="solver_rel1" localSheetId="0" hidden="1">1</definedName>
    <definedName name="solver_rel2" localSheetId="2" hidden="1">3</definedName>
    <definedName name="solver_rel2" localSheetId="1" hidden="1">1</definedName>
    <definedName name="solver_rel2" localSheetId="0" hidden="1">3</definedName>
    <definedName name="solver_rel3" localSheetId="2" hidden="1">1</definedName>
    <definedName name="solver_rel3" localSheetId="1" hidden="1">3</definedName>
    <definedName name="solver_rel3" localSheetId="0" hidden="1">2</definedName>
    <definedName name="solver_rep" localSheetId="2" hidden="1">0</definedName>
    <definedName name="solver_rep" localSheetId="1" hidden="1">0</definedName>
    <definedName name="solver_rhs1" localSheetId="2" hidden="1">'Oil-Ref Opt'!$Q$12:$Q$20</definedName>
    <definedName name="solver_rhs1" localSheetId="1" hidden="1">0</definedName>
    <definedName name="solver_rhs1" localSheetId="0" hidden="1">'Transshipment Opt'!$E$5:$E$7</definedName>
    <definedName name="solver_rhs2" localSheetId="2" hidden="1">'Oil-Ref Opt'!$Q$21:$Q$22</definedName>
    <definedName name="solver_rhs2" localSheetId="1" hidden="1">'Transportation Opt'!$H$10:$H$12</definedName>
    <definedName name="solver_rhs2" localSheetId="0" hidden="1">'Transshipment Opt'!$H$7:$L$7</definedName>
    <definedName name="solver_rhs3" localSheetId="2" hidden="1">'Oil-Ref Opt'!$Q$23:$Q$26</definedName>
    <definedName name="solver_rhs3" localSheetId="1" hidden="1">'Transportation Opt'!$B$15:$E$15</definedName>
    <definedName name="solver_rhs3" localSheetId="0" hidden="1">'Transshipment Opt'!$C$13:$D$13</definedName>
    <definedName name="solver_rlx" localSheetId="2" hidden="1">0</definedName>
    <definedName name="solver_rlx" localSheetId="1" hidden="1">0</definedName>
    <definedName name="solver_rlx" localSheetId="0" hidden="1">0</definedName>
    <definedName name="solver_rsmp" hidden="1">2</definedName>
    <definedName name="solver_rtr" localSheetId="2" hidden="1">0</definedName>
    <definedName name="solver_rtr" localSheetId="1" hidden="1">0</definedName>
    <definedName name="solver_rtr" localSheetId="0" hidden="1">0</definedName>
    <definedName name="solver_rxc1" localSheetId="2" hidden="1">1</definedName>
    <definedName name="solver_rxc1" localSheetId="1" hidden="1">1</definedName>
    <definedName name="solver_rxc1" localSheetId="0" hidden="1">1</definedName>
    <definedName name="solver_rxc2" localSheetId="2" hidden="1">1</definedName>
    <definedName name="solver_rxc2" localSheetId="1" hidden="1">1</definedName>
    <definedName name="solver_rxc2" localSheetId="0" hidden="1">1</definedName>
    <definedName name="solver_rxc3" localSheetId="2" hidden="1">1</definedName>
    <definedName name="solver_rxc3" localSheetId="1" hidden="1">1</definedName>
    <definedName name="solver_rxc3" localSheetId="0" hidden="1">1</definedName>
    <definedName name="solver_rxv" localSheetId="2" hidden="1">1</definedName>
    <definedName name="solver_rxv" localSheetId="1" hidden="1">1</definedName>
    <definedName name="solver_rxv" localSheetId="0" hidden="1">1</definedName>
    <definedName name="solver_rxv1" localSheetId="0" hidden="1">1</definedName>
    <definedName name="solver_scl" localSheetId="2" hidden="1">0</definedName>
    <definedName name="solver_scl" localSheetId="1" hidden="1">0</definedName>
    <definedName name="solver_seed" hidden="1">0</definedName>
    <definedName name="solver_sel" localSheetId="2" hidden="1">1</definedName>
    <definedName name="solver_sel" localSheetId="1" hidden="1">1</definedName>
    <definedName name="solver_sel" localSheetId="0" hidden="1">1</definedName>
    <definedName name="solver_sho" localSheetId="2" hidden="1">0</definedName>
    <definedName name="solver_sho" localSheetId="1" hidden="1">0</definedName>
    <definedName name="solver_slv" localSheetId="2" hidden="1">0</definedName>
    <definedName name="solver_slv" localSheetId="1" hidden="1">0</definedName>
    <definedName name="solver_slv" localSheetId="0" hidden="1">0</definedName>
    <definedName name="solver_slvu" localSheetId="2" hidden="1">0</definedName>
    <definedName name="solver_slvu" localSheetId="1" hidden="1">0</definedName>
    <definedName name="solver_slvu" localSheetId="0" hidden="1">0</definedName>
    <definedName name="solver_spid" localSheetId="2" hidden="1">" "</definedName>
    <definedName name="solver_spid" localSheetId="1" hidden="1">" "</definedName>
    <definedName name="solver_spid" localSheetId="0" hidden="1">" "</definedName>
    <definedName name="solver_srvr" localSheetId="2" hidden="1">" "</definedName>
    <definedName name="solver_srvr" localSheetId="1" hidden="1">" "</definedName>
    <definedName name="solver_srvr" localSheetId="0" hidden="1">" "</definedName>
    <definedName name="solver_tim" localSheetId="2" hidden="1">2147483647</definedName>
    <definedName name="solver_tim" localSheetId="1" hidden="1">2147483647</definedName>
    <definedName name="solver_tol" localSheetId="2" hidden="1">0</definedName>
    <definedName name="solver_tol" localSheetId="1" hidden="1">0</definedName>
    <definedName name="solver_typ" localSheetId="2" hidden="1">1</definedName>
    <definedName name="solver_typ" localSheetId="1" hidden="1">2</definedName>
    <definedName name="solver_typ" localSheetId="0" hidden="1">2</definedName>
    <definedName name="solver_umod" localSheetId="2" hidden="1">1</definedName>
    <definedName name="solver_umod" localSheetId="1" hidden="1">1</definedName>
    <definedName name="solver_umod" localSheetId="0" hidden="1">1</definedName>
    <definedName name="solver_urs" localSheetId="2" hidden="1">0</definedName>
    <definedName name="solver_urs" localSheetId="1" hidden="1">0</definedName>
    <definedName name="solver_urs" localSheetId="0" hidden="1">0</definedName>
    <definedName name="solver_userid" localSheetId="2" hidden="1">48058</definedName>
    <definedName name="solver_userid" localSheetId="1" hidden="1">48058</definedName>
    <definedName name="solver_userid" localSheetId="0" hidden="1">48058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ar" localSheetId="2" hidden="1">" "</definedName>
    <definedName name="solver_var" localSheetId="1" hidden="1">" "</definedName>
    <definedName name="solver_var" localSheetId="0" hidden="1">" "</definedName>
    <definedName name="solver_var1" localSheetId="0" hidden="1">" "</definedName>
    <definedName name="solver_ver" localSheetId="2" hidden="1">14</definedName>
    <definedName name="solver_ver" localSheetId="1" hidden="1">14</definedName>
    <definedName name="solver_ver" localSheetId="0" hidden="1">14</definedName>
    <definedName name="solver_vir" localSheetId="2" hidden="1">1</definedName>
    <definedName name="solver_vir" localSheetId="1" hidden="1">1</definedName>
    <definedName name="solver_vir" localSheetId="0" hidden="1">1</definedName>
    <definedName name="solver_vir1" localSheetId="0" hidden="1">1</definedName>
    <definedName name="solver_vol" localSheetId="2" hidden="1">0</definedName>
    <definedName name="solver_vol" localSheetId="1" hidden="1">0</definedName>
    <definedName name="solver_vol" localSheetId="0" hidden="1">0</definedName>
    <definedName name="solver_vst" localSheetId="2" hidden="1">0</definedName>
    <definedName name="solver_vst" localSheetId="1" hidden="1">0</definedName>
    <definedName name="solver_vst" localSheetId="0" hidden="1">0</definedName>
    <definedName name="solver_vst1" localSheetId="0" hidden="1">0</definedName>
  </definedNames>
  <calcPr calcId="152511"/>
</workbook>
</file>

<file path=xl/calcChain.xml><?xml version="1.0" encoding="utf-8"?>
<calcChain xmlns="http://schemas.openxmlformats.org/spreadsheetml/2006/main">
  <c r="B14" i="4" l="1"/>
  <c r="O26" i="8" l="1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N9" i="8"/>
  <c r="M9" i="8"/>
  <c r="L9" i="8"/>
  <c r="K9" i="8"/>
  <c r="J9" i="8"/>
  <c r="I9" i="8"/>
  <c r="H9" i="8"/>
  <c r="G9" i="8"/>
  <c r="F9" i="8"/>
  <c r="E9" i="8"/>
  <c r="D9" i="8"/>
  <c r="C9" i="8"/>
  <c r="B9" i="8"/>
  <c r="M15" i="5"/>
  <c r="E15" i="5"/>
  <c r="D13" i="5"/>
  <c r="C13" i="5"/>
  <c r="L12" i="5"/>
  <c r="K12" i="5"/>
  <c r="J12" i="5"/>
  <c r="I12" i="5"/>
  <c r="H12" i="5"/>
  <c r="E12" i="5"/>
  <c r="B12" i="5"/>
  <c r="M11" i="5"/>
  <c r="E11" i="5"/>
  <c r="B11" i="5"/>
  <c r="M10" i="5"/>
  <c r="E10" i="5"/>
  <c r="B10" i="5"/>
  <c r="L9" i="5"/>
  <c r="K9" i="5"/>
  <c r="J9" i="5"/>
  <c r="I9" i="5"/>
  <c r="H9" i="5"/>
  <c r="D9" i="5"/>
  <c r="C9" i="5"/>
  <c r="G6" i="5"/>
  <c r="G11" i="5" s="1"/>
  <c r="G5" i="5"/>
  <c r="G10" i="5" s="1"/>
  <c r="O9" i="8" l="1"/>
  <c r="E17" i="5"/>
  <c r="G12" i="4"/>
  <c r="G11" i="4"/>
  <c r="G10" i="4"/>
  <c r="H6" i="4" l="1"/>
  <c r="E14" i="4"/>
  <c r="D14" i="4"/>
  <c r="C14" i="4"/>
</calcChain>
</file>

<file path=xl/sharedStrings.xml><?xml version="1.0" encoding="utf-8"?>
<sst xmlns="http://schemas.openxmlformats.org/spreadsheetml/2006/main" count="103" uniqueCount="77">
  <si>
    <t>Plant</t>
  </si>
  <si>
    <t>Warehouse</t>
  </si>
  <si>
    <t>Capacity</t>
  </si>
  <si>
    <t>Atlanta</t>
  </si>
  <si>
    <t>Boston</t>
  </si>
  <si>
    <t>Chicago</t>
  </si>
  <si>
    <t>Denver</t>
  </si>
  <si>
    <t>Minneapolis</t>
  </si>
  <si>
    <t>Pittsburgh</t>
  </si>
  <si>
    <t>Tucson</t>
  </si>
  <si>
    <t>Requirement</t>
  </si>
  <si>
    <t>Decision Variables</t>
  </si>
  <si>
    <t>Objevtive</t>
  </si>
  <si>
    <t>Sent</t>
  </si>
  <si>
    <t>Parameters</t>
  </si>
  <si>
    <t>Stage 1</t>
  </si>
  <si>
    <t>Stage 2</t>
  </si>
  <si>
    <t>D1</t>
  </si>
  <si>
    <t>D2</t>
  </si>
  <si>
    <t>W1</t>
  </si>
  <si>
    <t>W2</t>
  </si>
  <si>
    <t>W3</t>
  </si>
  <si>
    <t>W4</t>
  </si>
  <si>
    <t>W5</t>
  </si>
  <si>
    <t>F1</t>
  </si>
  <si>
    <t>F2</t>
  </si>
  <si>
    <t>F3</t>
  </si>
  <si>
    <t>Required</t>
  </si>
  <si>
    <t>Decisions</t>
  </si>
  <si>
    <t>Flow out</t>
  </si>
  <si>
    <t>Received</t>
  </si>
  <si>
    <t>Flow in</t>
  </si>
  <si>
    <t>Objective</t>
  </si>
  <si>
    <t>Stage 1 Cost</t>
  </si>
  <si>
    <t>Stage 2 Cost</t>
  </si>
  <si>
    <t>Total Cost</t>
  </si>
  <si>
    <t>Refinery Planning Problem</t>
  </si>
  <si>
    <t>Crude</t>
  </si>
  <si>
    <t>Dist</t>
  </si>
  <si>
    <t>Low</t>
  </si>
  <si>
    <t>Blend</t>
  </si>
  <si>
    <t>Feed</t>
  </si>
  <si>
    <t>Cat</t>
  </si>
  <si>
    <t>High</t>
  </si>
  <si>
    <t>BR</t>
  </si>
  <si>
    <t>BP</t>
  </si>
  <si>
    <t>CR</t>
  </si>
  <si>
    <t>CP</t>
  </si>
  <si>
    <t>Reg</t>
  </si>
  <si>
    <t>Prem</t>
  </si>
  <si>
    <t>Kbbl.</t>
  </si>
  <si>
    <t>price</t>
  </si>
  <si>
    <t>cost</t>
  </si>
  <si>
    <t>net</t>
  </si>
  <si>
    <t>Constraints</t>
  </si>
  <si>
    <t>LHS</t>
  </si>
  <si>
    <t>RHS</t>
  </si>
  <si>
    <t>Tower</t>
  </si>
  <si>
    <t>=</t>
  </si>
  <si>
    <t>Distillate split</t>
  </si>
  <si>
    <t>Cracker</t>
  </si>
  <si>
    <t>Blend split</t>
  </si>
  <si>
    <t>Catalytic split</t>
  </si>
  <si>
    <t>Reg composition</t>
  </si>
  <si>
    <t>Prem composition</t>
  </si>
  <si>
    <t>Reg quality</t>
  </si>
  <si>
    <t>&gt;=</t>
  </si>
  <si>
    <t>Prem quality</t>
  </si>
  <si>
    <t>Tower capacity</t>
  </si>
  <si>
    <t>&lt;=</t>
  </si>
  <si>
    <t>Cracker capacity</t>
  </si>
  <si>
    <t>Reg sales</t>
  </si>
  <si>
    <t>Prem sales</t>
  </si>
  <si>
    <t>Powell, Stephen G., Kenneth Baker. Management Science: The Art of Modeling with Spreadsheets, 4th Edition. John Wiley &amp; Sons, 2013-09-30.</t>
  </si>
  <si>
    <t>Bonner Electronics – Page 257 – Powell &amp; Baker</t>
  </si>
  <si>
    <t>Western Paper company – Page 269 – Powell &amp; Baker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</si>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</sst>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0.0"/>
    <numFmt numFmtId="166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4"/>
      <name val="Arial"/>
      <family val="2"/>
    </font>
    <font>
      <b/>
      <sz val="14"/>
      <color rgb="FF000000"/>
      <name val="Calibri"/>
      <family val="2"/>
    </font>
    <font>
      <sz val="20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E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8" borderId="27" applyNumberFormat="0" applyFont="0" applyAlignment="0" applyProtection="0"/>
  </cellStyleXfs>
  <cellXfs count="75">
    <xf numFmtId="0" fontId="0" fillId="0" borderId="0" xfId="0"/>
    <xf numFmtId="0" fontId="2" fillId="3" borderId="1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8" fontId="3" fillId="4" borderId="1" xfId="0" applyNumberFormat="1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horizontal="left" vertical="center" wrapText="1" readingOrder="1"/>
    </xf>
    <xf numFmtId="0" fontId="3" fillId="4" borderId="4" xfId="0" applyFont="1" applyFill="1" applyBorder="1" applyAlignment="1">
      <alignment horizontal="left" vertical="center" wrapText="1" readingOrder="1"/>
    </xf>
    <xf numFmtId="0" fontId="2" fillId="3" borderId="2" xfId="0" applyFont="1" applyFill="1" applyBorder="1" applyAlignment="1">
      <alignment horizontal="left" vertical="center" wrapText="1" readingOrder="1"/>
    </xf>
    <xf numFmtId="0" fontId="0" fillId="0" borderId="7" xfId="0" applyBorder="1"/>
    <xf numFmtId="0" fontId="2" fillId="3" borderId="9" xfId="0" applyFont="1" applyFill="1" applyBorder="1" applyAlignment="1">
      <alignment horizontal="left" vertical="center" wrapText="1" readingOrder="1"/>
    </xf>
    <xf numFmtId="0" fontId="3" fillId="4" borderId="10" xfId="0" applyFont="1" applyFill="1" applyBorder="1" applyAlignment="1">
      <alignment horizontal="left" vertical="center" wrapText="1" readingOrder="1"/>
    </xf>
    <xf numFmtId="0" fontId="1" fillId="0" borderId="8" xfId="0" applyFont="1" applyBorder="1"/>
    <xf numFmtId="3" fontId="3" fillId="4" borderId="6" xfId="0" applyNumberFormat="1" applyFont="1" applyFill="1" applyBorder="1" applyAlignment="1">
      <alignment horizontal="left" vertical="center" wrapText="1" readingOrder="1"/>
    </xf>
    <xf numFmtId="3" fontId="3" fillId="5" borderId="3" xfId="0" applyNumberFormat="1" applyFont="1" applyFill="1" applyBorder="1" applyAlignment="1">
      <alignment horizontal="left" vertical="center" wrapText="1" readingOrder="1"/>
    </xf>
    <xf numFmtId="0" fontId="1" fillId="0" borderId="11" xfId="0" applyFont="1" applyBorder="1"/>
    <xf numFmtId="0" fontId="0" fillId="0" borderId="13" xfId="0" applyBorder="1"/>
    <xf numFmtId="0" fontId="2" fillId="3" borderId="8" xfId="0" applyFont="1" applyFill="1" applyBorder="1" applyAlignment="1">
      <alignment horizontal="left" vertical="center" wrapText="1" readingOrder="1"/>
    </xf>
    <xf numFmtId="0" fontId="2" fillId="2" borderId="9" xfId="0" applyFont="1" applyFill="1" applyBorder="1" applyAlignment="1">
      <alignment vertical="center" wrapText="1" readingOrder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2" fontId="6" fillId="0" borderId="14" xfId="0" applyNumberFormat="1" applyFont="1" applyBorder="1"/>
    <xf numFmtId="2" fontId="6" fillId="0" borderId="17" xfId="0" applyNumberFormat="1" applyFont="1" applyBorder="1"/>
    <xf numFmtId="2" fontId="6" fillId="0" borderId="15" xfId="0" applyNumberFormat="1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2" fontId="6" fillId="0" borderId="21" xfId="0" applyNumberFormat="1" applyFont="1" applyBorder="1"/>
    <xf numFmtId="2" fontId="6" fillId="0" borderId="22" xfId="0" applyNumberFormat="1" applyFont="1" applyBorder="1"/>
    <xf numFmtId="2" fontId="6" fillId="0" borderId="23" xfId="0" applyNumberFormat="1" applyFont="1" applyBorder="1"/>
    <xf numFmtId="0" fontId="6" fillId="0" borderId="21" xfId="0" applyFont="1" applyBorder="1"/>
    <xf numFmtId="0" fontId="6" fillId="0" borderId="23" xfId="0" applyFont="1" applyBorder="1"/>
    <xf numFmtId="0" fontId="6" fillId="0" borderId="13" xfId="0" applyFont="1" applyBorder="1"/>
    <xf numFmtId="1" fontId="6" fillId="0" borderId="24" xfId="0" applyNumberFormat="1" applyFont="1" applyBorder="1"/>
    <xf numFmtId="1" fontId="6" fillId="0" borderId="25" xfId="0" applyNumberFormat="1" applyFont="1" applyBorder="1"/>
    <xf numFmtId="1" fontId="6" fillId="0" borderId="26" xfId="0" applyNumberFormat="1" applyFont="1" applyBorder="1"/>
    <xf numFmtId="1" fontId="6" fillId="6" borderId="14" xfId="0" applyNumberFormat="1" applyFont="1" applyFill="1" applyBorder="1"/>
    <xf numFmtId="1" fontId="6" fillId="6" borderId="15" xfId="0" applyNumberFormat="1" applyFont="1" applyFill="1" applyBorder="1"/>
    <xf numFmtId="1" fontId="6" fillId="0" borderId="0" xfId="0" applyNumberFormat="1" applyFont="1"/>
    <xf numFmtId="1" fontId="6" fillId="6" borderId="17" xfId="0" applyNumberFormat="1" applyFont="1" applyFill="1" applyBorder="1"/>
    <xf numFmtId="1" fontId="6" fillId="6" borderId="18" xfId="0" applyNumberFormat="1" applyFont="1" applyFill="1" applyBorder="1"/>
    <xf numFmtId="1" fontId="6" fillId="6" borderId="19" xfId="0" applyNumberFormat="1" applyFont="1" applyFill="1" applyBorder="1"/>
    <xf numFmtId="1" fontId="6" fillId="6" borderId="21" xfId="0" applyNumberFormat="1" applyFont="1" applyFill="1" applyBorder="1"/>
    <xf numFmtId="1" fontId="6" fillId="6" borderId="22" xfId="0" applyNumberFormat="1" applyFont="1" applyFill="1" applyBorder="1"/>
    <xf numFmtId="1" fontId="6" fillId="6" borderId="23" xfId="0" applyNumberFormat="1" applyFont="1" applyFill="1" applyBorder="1"/>
    <xf numFmtId="0" fontId="6" fillId="0" borderId="7" xfId="0" applyFont="1" applyBorder="1"/>
    <xf numFmtId="164" fontId="6" fillId="7" borderId="7" xfId="1" applyNumberFormat="1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9" fillId="0" borderId="0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left" vertical="center" wrapText="1" readingOrder="1"/>
    </xf>
    <xf numFmtId="166" fontId="10" fillId="7" borderId="8" xfId="0" applyNumberFormat="1" applyFont="1" applyFill="1" applyBorder="1"/>
    <xf numFmtId="0" fontId="9" fillId="0" borderId="0" xfId="0" applyFont="1" applyAlignment="1">
      <alignment horizontal="center"/>
    </xf>
    <xf numFmtId="0" fontId="2" fillId="9" borderId="1" xfId="0" applyFont="1" applyFill="1" applyBorder="1" applyAlignment="1">
      <alignment horizontal="left" vertical="center" wrapText="1" readingOrder="1"/>
    </xf>
    <xf numFmtId="0" fontId="14" fillId="0" borderId="0" xfId="0" applyFont="1"/>
    <xf numFmtId="0" fontId="15" fillId="0" borderId="0" xfId="0" applyFont="1"/>
    <xf numFmtId="5" fontId="1" fillId="0" borderId="12" xfId="0" applyNumberFormat="1" applyFont="1" applyBorder="1"/>
    <xf numFmtId="0" fontId="3" fillId="4" borderId="0" xfId="0" applyFont="1" applyFill="1" applyBorder="1" applyAlignment="1">
      <alignment horizontal="left" vertical="center" wrapText="1" readingOrder="1"/>
    </xf>
    <xf numFmtId="165" fontId="2" fillId="8" borderId="27" xfId="2" applyNumberFormat="1" applyFont="1" applyAlignment="1">
      <alignment horizontal="lef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1"/>
  <sheetViews>
    <sheetView tabSelected="1" workbookViewId="0">
      <selection activeCell="R12" sqref="R12"/>
    </sheetView>
  </sheetViews>
  <sheetFormatPr defaultRowHeight="15" x14ac:dyDescent="0.25"/>
  <cols>
    <col min="1" max="1" width="20.7109375" bestFit="1" customWidth="1"/>
    <col min="7" max="7" width="14" customWidth="1"/>
  </cols>
  <sheetData>
    <row r="1" spans="1:14" ht="28.5" x14ac:dyDescent="0.45">
      <c r="A1" s="66" t="s">
        <v>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thickBot="1" x14ac:dyDescent="0.3">
      <c r="A3" s="70" t="s">
        <v>14</v>
      </c>
      <c r="B3" s="18"/>
      <c r="C3" s="18"/>
      <c r="D3" s="19" t="s">
        <v>15</v>
      </c>
      <c r="E3" s="18"/>
      <c r="F3" s="18"/>
      <c r="G3" s="18"/>
      <c r="H3" s="18"/>
      <c r="I3" s="18"/>
      <c r="J3" s="19" t="s">
        <v>16</v>
      </c>
      <c r="K3" s="18"/>
      <c r="L3" s="18"/>
      <c r="M3" s="18"/>
      <c r="N3" s="18"/>
    </row>
    <row r="4" spans="1:14" ht="32.25" thickBot="1" x14ac:dyDescent="0.3">
      <c r="A4" s="71"/>
      <c r="B4" s="18"/>
      <c r="C4" s="1" t="s">
        <v>17</v>
      </c>
      <c r="D4" s="1" t="s">
        <v>18</v>
      </c>
      <c r="E4" s="1" t="s">
        <v>2</v>
      </c>
      <c r="F4" s="18"/>
      <c r="G4" s="18"/>
      <c r="H4" s="1" t="s">
        <v>19</v>
      </c>
      <c r="I4" s="1" t="s">
        <v>20</v>
      </c>
      <c r="J4" s="1" t="s">
        <v>21</v>
      </c>
      <c r="K4" s="1" t="s">
        <v>22</v>
      </c>
      <c r="L4" s="1" t="s">
        <v>23</v>
      </c>
      <c r="M4" s="18"/>
      <c r="N4" s="18"/>
    </row>
    <row r="5" spans="1:14" ht="16.5" thickBot="1" x14ac:dyDescent="0.3">
      <c r="A5" s="18"/>
      <c r="B5" s="1" t="s">
        <v>24</v>
      </c>
      <c r="C5" s="21">
        <v>1.28</v>
      </c>
      <c r="D5" s="22">
        <v>1.36</v>
      </c>
      <c r="E5" s="23">
        <v>2500</v>
      </c>
      <c r="F5" s="18"/>
      <c r="G5" s="1" t="str">
        <f>C4</f>
        <v>D1</v>
      </c>
      <c r="H5" s="24">
        <v>0.6</v>
      </c>
      <c r="I5" s="25">
        <v>0.42</v>
      </c>
      <c r="J5" s="25">
        <v>0.32</v>
      </c>
      <c r="K5" s="25">
        <v>0.44</v>
      </c>
      <c r="L5" s="26">
        <v>0.68</v>
      </c>
      <c r="M5" s="18"/>
      <c r="N5" s="18"/>
    </row>
    <row r="6" spans="1:14" ht="16.5" thickBot="1" x14ac:dyDescent="0.3">
      <c r="A6" s="19"/>
      <c r="B6" s="1" t="s">
        <v>25</v>
      </c>
      <c r="C6" s="27">
        <v>1.33</v>
      </c>
      <c r="D6" s="28">
        <v>1.38</v>
      </c>
      <c r="E6" s="29">
        <v>2500</v>
      </c>
      <c r="F6" s="18"/>
      <c r="G6" s="1" t="str">
        <f>D4</f>
        <v>D2</v>
      </c>
      <c r="H6" s="30">
        <v>0.56999999999999995</v>
      </c>
      <c r="I6" s="31">
        <v>0.3</v>
      </c>
      <c r="J6" s="31">
        <v>0.4</v>
      </c>
      <c r="K6" s="31">
        <v>0.38</v>
      </c>
      <c r="L6" s="32">
        <v>0.72</v>
      </c>
      <c r="M6" s="18"/>
      <c r="N6" s="18"/>
    </row>
    <row r="7" spans="1:14" ht="12.75" customHeight="1" thickBot="1" x14ac:dyDescent="0.3">
      <c r="A7" s="19"/>
      <c r="B7" s="1" t="s">
        <v>26</v>
      </c>
      <c r="C7" s="33">
        <v>1.68</v>
      </c>
      <c r="D7" s="34">
        <v>1.55</v>
      </c>
      <c r="E7" s="35">
        <v>2500</v>
      </c>
      <c r="F7" s="18"/>
      <c r="G7" s="1" t="s">
        <v>27</v>
      </c>
      <c r="H7" s="36">
        <v>1200</v>
      </c>
      <c r="I7" s="37">
        <v>1300</v>
      </c>
      <c r="J7" s="37">
        <v>1400</v>
      </c>
      <c r="K7" s="37">
        <v>1500</v>
      </c>
      <c r="L7" s="38">
        <v>1600</v>
      </c>
      <c r="M7" s="18"/>
      <c r="N7" s="18"/>
    </row>
    <row r="8" spans="1:14" ht="15.75" thickBot="1" x14ac:dyDescent="0.3">
      <c r="A8" s="19"/>
      <c r="B8" s="17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6.5" thickBot="1" x14ac:dyDescent="0.3">
      <c r="A9" s="70" t="s">
        <v>28</v>
      </c>
      <c r="B9" s="18"/>
      <c r="C9" s="1" t="str">
        <f>C4</f>
        <v>D1</v>
      </c>
      <c r="D9" s="1" t="str">
        <f>D4</f>
        <v>D2</v>
      </c>
      <c r="E9" s="1" t="s">
        <v>13</v>
      </c>
      <c r="F9" s="18"/>
      <c r="G9" s="18"/>
      <c r="H9" s="1" t="str">
        <f>H4</f>
        <v>W1</v>
      </c>
      <c r="I9" s="1" t="str">
        <f>I4</f>
        <v>W2</v>
      </c>
      <c r="J9" s="1" t="str">
        <f>J4</f>
        <v>W3</v>
      </c>
      <c r="K9" s="1" t="str">
        <f>K4</f>
        <v>W4</v>
      </c>
      <c r="L9" s="1" t="str">
        <f>L4</f>
        <v>W5</v>
      </c>
      <c r="M9" s="20" t="s">
        <v>29</v>
      </c>
      <c r="N9" s="18"/>
    </row>
    <row r="10" spans="1:14" ht="16.5" thickBot="1" x14ac:dyDescent="0.3">
      <c r="A10" s="71"/>
      <c r="B10" s="1" t="str">
        <f>B5</f>
        <v>F1</v>
      </c>
      <c r="C10" s="39">
        <v>2500</v>
      </c>
      <c r="D10" s="40">
        <v>0</v>
      </c>
      <c r="E10" s="41">
        <f>SUM(C10:D10)</f>
        <v>2500</v>
      </c>
      <c r="F10" s="18"/>
      <c r="G10" s="1" t="str">
        <f>G5</f>
        <v>D1</v>
      </c>
      <c r="H10" s="39">
        <v>1200</v>
      </c>
      <c r="I10" s="42">
        <v>0</v>
      </c>
      <c r="J10" s="42">
        <v>1400</v>
      </c>
      <c r="K10" s="42">
        <v>0</v>
      </c>
      <c r="L10" s="40">
        <v>1600</v>
      </c>
      <c r="M10" s="41">
        <f>SUM(H10:L10)</f>
        <v>4200</v>
      </c>
      <c r="N10" s="18"/>
    </row>
    <row r="11" spans="1:14" ht="16.5" thickBot="1" x14ac:dyDescent="0.3">
      <c r="A11" s="17"/>
      <c r="B11" s="1" t="str">
        <f>B6</f>
        <v>F2</v>
      </c>
      <c r="C11" s="43">
        <v>1700</v>
      </c>
      <c r="D11" s="44">
        <v>800</v>
      </c>
      <c r="E11" s="41">
        <f>SUM(C11:D11)</f>
        <v>2500</v>
      </c>
      <c r="F11" s="18"/>
      <c r="G11" s="1" t="str">
        <f>G6</f>
        <v>D2</v>
      </c>
      <c r="H11" s="45">
        <v>0</v>
      </c>
      <c r="I11" s="46">
        <v>1300</v>
      </c>
      <c r="J11" s="46">
        <v>0</v>
      </c>
      <c r="K11" s="46">
        <v>1500</v>
      </c>
      <c r="L11" s="47">
        <v>0</v>
      </c>
      <c r="M11" s="41">
        <f>SUM(H11:L11)</f>
        <v>2800</v>
      </c>
      <c r="N11" s="18"/>
    </row>
    <row r="12" spans="1:14" ht="16.5" thickBot="1" x14ac:dyDescent="0.3">
      <c r="A12" s="17"/>
      <c r="B12" s="1" t="str">
        <f>B7</f>
        <v>F3</v>
      </c>
      <c r="C12" s="45">
        <v>0</v>
      </c>
      <c r="D12" s="47">
        <v>2000</v>
      </c>
      <c r="E12" s="41">
        <f>SUM(C12:D12)</f>
        <v>2000</v>
      </c>
      <c r="F12" s="18"/>
      <c r="G12" s="1" t="s">
        <v>30</v>
      </c>
      <c r="H12" s="41">
        <f>SUM(H10:H11)</f>
        <v>1200</v>
      </c>
      <c r="I12" s="41">
        <f>SUM(I10:I11)</f>
        <v>1300</v>
      </c>
      <c r="J12" s="41">
        <f>SUM(J10:J11)</f>
        <v>1400</v>
      </c>
      <c r="K12" s="41">
        <f>SUM(K10:K11)</f>
        <v>1500</v>
      </c>
      <c r="L12" s="41">
        <f>SUM(L10:L11)</f>
        <v>1600</v>
      </c>
      <c r="M12" s="18"/>
      <c r="N12" s="18"/>
    </row>
    <row r="13" spans="1:14" ht="16.5" thickBot="1" x14ac:dyDescent="0.3">
      <c r="A13" s="17"/>
      <c r="B13" s="1" t="s">
        <v>31</v>
      </c>
      <c r="C13" s="41">
        <f>SUM(C10:C12)</f>
        <v>4200</v>
      </c>
      <c r="D13" s="41">
        <f>SUM(D10:D12)</f>
        <v>2800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5.75" thickBot="1" x14ac:dyDescent="0.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70" t="s">
        <v>32</v>
      </c>
      <c r="B15" s="18"/>
      <c r="C15" s="18" t="s">
        <v>33</v>
      </c>
      <c r="D15" s="18"/>
      <c r="E15" s="48">
        <f>SUMPRODUCT(C5:D7,C10:D12)</f>
        <v>9665</v>
      </c>
      <c r="F15" s="18"/>
      <c r="G15" s="18"/>
      <c r="H15" s="18"/>
      <c r="I15" s="18"/>
      <c r="J15" s="18"/>
      <c r="K15" s="18" t="s">
        <v>34</v>
      </c>
      <c r="L15" s="18"/>
      <c r="M15" s="48">
        <f>SUMPRODUCT(H5:L6,H10:L11)</f>
        <v>3216</v>
      </c>
      <c r="N15" s="18"/>
    </row>
    <row r="16" spans="1:14" ht="15.75" thickBot="1" x14ac:dyDescent="0.3">
      <c r="A16" s="71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8"/>
      <c r="B17" s="18"/>
      <c r="C17" s="18" t="s">
        <v>35</v>
      </c>
      <c r="D17" s="18"/>
      <c r="E17" s="49">
        <f>E15+M15</f>
        <v>12881</v>
      </c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</sheetData>
  <mergeCells count="3">
    <mergeCell ref="A3:A4"/>
    <mergeCell ref="A9:A10"/>
    <mergeCell ref="A15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5"/>
  <sheetViews>
    <sheetView zoomScale="115" zoomScaleNormal="115" workbookViewId="0">
      <selection activeCell="J17" sqref="J17"/>
    </sheetView>
  </sheetViews>
  <sheetFormatPr defaultRowHeight="15" x14ac:dyDescent="0.25"/>
  <cols>
    <col min="1" max="1" width="17.5703125" bestFit="1" customWidth="1"/>
    <col min="2" max="8" width="10.85546875" customWidth="1"/>
  </cols>
  <sheetData>
    <row r="1" spans="1:8" ht="26.25" x14ac:dyDescent="0.4">
      <c r="A1" s="65" t="s">
        <v>74</v>
      </c>
    </row>
    <row r="2" spans="1:8" ht="15.75" thickBot="1" x14ac:dyDescent="0.3"/>
    <row r="3" spans="1:8" ht="16.5" thickBot="1" x14ac:dyDescent="0.3">
      <c r="A3" s="10" t="s">
        <v>11</v>
      </c>
      <c r="B3" s="8" t="s">
        <v>3</v>
      </c>
      <c r="C3" s="6" t="s">
        <v>4</v>
      </c>
      <c r="D3" s="6" t="s">
        <v>5</v>
      </c>
      <c r="E3" s="6" t="s">
        <v>6</v>
      </c>
    </row>
    <row r="4" spans="1:8" ht="16.5" thickBot="1" x14ac:dyDescent="0.3">
      <c r="A4" s="9" t="s">
        <v>7</v>
      </c>
      <c r="B4" s="7">
        <v>0</v>
      </c>
      <c r="C4" s="7">
        <v>0</v>
      </c>
      <c r="D4" s="7">
        <v>9000</v>
      </c>
      <c r="E4" s="7">
        <v>0</v>
      </c>
    </row>
    <row r="5" spans="1:8" ht="16.5" thickBot="1" x14ac:dyDescent="0.3">
      <c r="A5" s="5" t="s">
        <v>8</v>
      </c>
      <c r="B5" s="7">
        <v>3500</v>
      </c>
      <c r="C5" s="7">
        <v>8500</v>
      </c>
      <c r="D5" s="7">
        <v>0</v>
      </c>
      <c r="E5" s="7">
        <v>0</v>
      </c>
    </row>
    <row r="6" spans="1:8" ht="16.5" thickBot="1" x14ac:dyDescent="0.3">
      <c r="A6" s="5" t="s">
        <v>9</v>
      </c>
      <c r="B6" s="7">
        <v>4000</v>
      </c>
      <c r="C6" s="7">
        <v>0</v>
      </c>
      <c r="D6" s="7">
        <v>500</v>
      </c>
      <c r="E6" s="7">
        <v>8000</v>
      </c>
      <c r="G6" s="13" t="s">
        <v>12</v>
      </c>
      <c r="H6" s="67">
        <f>SUMPRODUCT(B4:E6,B10:E12)</f>
        <v>12025</v>
      </c>
    </row>
    <row r="7" spans="1:8" ht="15.75" thickBot="1" x14ac:dyDescent="0.3"/>
    <row r="8" spans="1:8" ht="16.5" thickBot="1" x14ac:dyDescent="0.3">
      <c r="A8" s="70" t="s">
        <v>0</v>
      </c>
      <c r="B8" s="72" t="s">
        <v>1</v>
      </c>
      <c r="C8" s="73"/>
      <c r="D8" s="73"/>
      <c r="E8" s="74"/>
    </row>
    <row r="9" spans="1:8" ht="16.5" thickBot="1" x14ac:dyDescent="0.3">
      <c r="A9" s="71"/>
      <c r="B9" s="1" t="s">
        <v>3</v>
      </c>
      <c r="C9" s="1" t="s">
        <v>4</v>
      </c>
      <c r="D9" s="1" t="s">
        <v>5</v>
      </c>
      <c r="E9" s="1" t="s">
        <v>6</v>
      </c>
      <c r="G9" s="15" t="s">
        <v>13</v>
      </c>
      <c r="H9" s="16" t="s">
        <v>2</v>
      </c>
    </row>
    <row r="10" spans="1:8" ht="16.5" thickBot="1" x14ac:dyDescent="0.3">
      <c r="A10" s="2" t="s">
        <v>7</v>
      </c>
      <c r="B10" s="3">
        <v>0.6</v>
      </c>
      <c r="C10" s="3">
        <v>0.56000000000000005</v>
      </c>
      <c r="D10" s="3">
        <v>0.22</v>
      </c>
      <c r="E10" s="3">
        <v>0.4</v>
      </c>
      <c r="G10" s="14">
        <f>SUM(B4:E4)</f>
        <v>9000</v>
      </c>
      <c r="H10" s="11">
        <v>9000</v>
      </c>
    </row>
    <row r="11" spans="1:8" ht="16.5" thickBot="1" x14ac:dyDescent="0.3">
      <c r="A11" s="2" t="s">
        <v>8</v>
      </c>
      <c r="B11" s="3">
        <v>0.36</v>
      </c>
      <c r="C11" s="3">
        <v>0.3</v>
      </c>
      <c r="D11" s="3">
        <v>0.28000000000000003</v>
      </c>
      <c r="E11" s="3">
        <v>0.57999999999999996</v>
      </c>
      <c r="G11" s="7">
        <f>SUM(B5:E5)</f>
        <v>12000</v>
      </c>
      <c r="H11" s="11">
        <v>12000</v>
      </c>
    </row>
    <row r="12" spans="1:8" ht="16.5" thickBot="1" x14ac:dyDescent="0.3">
      <c r="A12" s="2" t="s">
        <v>9</v>
      </c>
      <c r="B12" s="3">
        <v>0.65</v>
      </c>
      <c r="C12" s="3">
        <v>0.68</v>
      </c>
      <c r="D12" s="3">
        <v>0.55000000000000004</v>
      </c>
      <c r="E12" s="3">
        <v>0.42</v>
      </c>
      <c r="G12" s="7">
        <f>SUM(B6:E6)</f>
        <v>12500</v>
      </c>
      <c r="H12" s="11">
        <v>13000</v>
      </c>
    </row>
    <row r="14" spans="1:8" ht="16.5" thickBot="1" x14ac:dyDescent="0.3">
      <c r="A14" s="68" t="s">
        <v>76</v>
      </c>
      <c r="B14" s="7">
        <f>SUM(B4:B6)</f>
        <v>7500</v>
      </c>
      <c r="C14" s="7">
        <f>SUM(C4:C6)</f>
        <v>8500</v>
      </c>
      <c r="D14" s="7">
        <f>SUM(D4:D6)</f>
        <v>9500</v>
      </c>
      <c r="E14" s="7">
        <f>SUM(E4:E6)</f>
        <v>8000</v>
      </c>
    </row>
    <row r="15" spans="1:8" ht="24.75" customHeight="1" thickBot="1" x14ac:dyDescent="0.3">
      <c r="A15" s="4" t="s">
        <v>10</v>
      </c>
      <c r="B15" s="12">
        <v>7500</v>
      </c>
      <c r="C15" s="12">
        <v>8500</v>
      </c>
      <c r="D15" s="12">
        <v>9500</v>
      </c>
      <c r="E15" s="12">
        <v>8000</v>
      </c>
    </row>
  </sheetData>
  <mergeCells count="2">
    <mergeCell ref="A8:A9"/>
    <mergeCell ref="B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32"/>
  <sheetViews>
    <sheetView zoomScale="85" zoomScaleNormal="85" workbookViewId="0">
      <selection activeCell="S6" sqref="S6"/>
    </sheetView>
  </sheetViews>
  <sheetFormatPr defaultRowHeight="15" x14ac:dyDescent="0.25"/>
  <cols>
    <col min="1" max="1" width="26.42578125" bestFit="1" customWidth="1"/>
    <col min="2" max="14" width="9.28515625" bestFit="1" customWidth="1"/>
    <col min="15" max="15" width="11.42578125" bestFit="1" customWidth="1"/>
    <col min="17" max="17" width="9.28515625" bestFit="1" customWidth="1"/>
  </cols>
  <sheetData>
    <row r="1" spans="1:19" ht="18.75" x14ac:dyDescent="0.3">
      <c r="A1" s="50" t="s">
        <v>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1"/>
      <c r="S1" s="53"/>
    </row>
    <row r="2" spans="1:19" ht="19.5" thickBot="1" x14ac:dyDescent="0.3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  <c r="R2" s="51"/>
      <c r="S2" s="53"/>
    </row>
    <row r="3" spans="1:19" ht="19.5" thickBot="1" x14ac:dyDescent="0.35">
      <c r="A3" s="50" t="s">
        <v>28</v>
      </c>
      <c r="B3" s="61" t="s">
        <v>37</v>
      </c>
      <c r="C3" s="61" t="s">
        <v>38</v>
      </c>
      <c r="D3" s="61" t="s">
        <v>39</v>
      </c>
      <c r="E3" s="61" t="s">
        <v>40</v>
      </c>
      <c r="F3" s="61" t="s">
        <v>41</v>
      </c>
      <c r="G3" s="61" t="s">
        <v>42</v>
      </c>
      <c r="H3" s="61" t="s">
        <v>43</v>
      </c>
      <c r="I3" s="61" t="s">
        <v>44</v>
      </c>
      <c r="J3" s="61" t="s">
        <v>45</v>
      </c>
      <c r="K3" s="61" t="s">
        <v>46</v>
      </c>
      <c r="L3" s="61" t="s">
        <v>47</v>
      </c>
      <c r="M3" s="61" t="s">
        <v>48</v>
      </c>
      <c r="N3" s="61" t="s">
        <v>49</v>
      </c>
      <c r="O3" s="54"/>
      <c r="P3" s="52"/>
      <c r="Q3" s="54"/>
      <c r="R3" s="51"/>
      <c r="S3" s="53"/>
    </row>
    <row r="4" spans="1:19" ht="18.75" x14ac:dyDescent="0.3">
      <c r="A4" s="54" t="s">
        <v>50</v>
      </c>
      <c r="B4" s="69">
        <v>49.333333333333336</v>
      </c>
      <c r="C4" s="69">
        <v>29.6</v>
      </c>
      <c r="D4" s="69">
        <v>19.733333333333334</v>
      </c>
      <c r="E4" s="69">
        <v>9.6</v>
      </c>
      <c r="F4" s="69">
        <v>20</v>
      </c>
      <c r="G4" s="69">
        <v>12.8</v>
      </c>
      <c r="H4" s="69">
        <v>8</v>
      </c>
      <c r="I4" s="69">
        <v>8</v>
      </c>
      <c r="J4" s="69">
        <v>1.6</v>
      </c>
      <c r="K4" s="69">
        <v>8</v>
      </c>
      <c r="L4" s="69">
        <v>4.8000000000000007</v>
      </c>
      <c r="M4" s="69">
        <v>16</v>
      </c>
      <c r="N4" s="69">
        <v>6.4</v>
      </c>
      <c r="O4" s="51"/>
      <c r="P4" s="52"/>
      <c r="Q4" s="51"/>
      <c r="R4" s="51"/>
      <c r="S4" s="53"/>
    </row>
    <row r="5" spans="1:19" ht="19.5" thickBot="1" x14ac:dyDescent="0.35">
      <c r="A5" s="50" t="s">
        <v>32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1"/>
      <c r="P5" s="52"/>
      <c r="Q5" s="51"/>
      <c r="R5" s="51"/>
      <c r="S5" s="53"/>
    </row>
    <row r="6" spans="1:19" ht="19.5" thickBot="1" x14ac:dyDescent="0.35">
      <c r="A6" s="54" t="s">
        <v>51</v>
      </c>
      <c r="B6" s="1"/>
      <c r="C6" s="1"/>
      <c r="D6" s="1">
        <v>36</v>
      </c>
      <c r="E6" s="1"/>
      <c r="F6" s="1"/>
      <c r="G6" s="1"/>
      <c r="H6" s="1">
        <v>44</v>
      </c>
      <c r="I6" s="1"/>
      <c r="J6" s="1"/>
      <c r="K6" s="1"/>
      <c r="L6" s="1"/>
      <c r="M6" s="1">
        <v>50</v>
      </c>
      <c r="N6" s="1">
        <v>55</v>
      </c>
      <c r="O6" s="51"/>
      <c r="P6" s="52"/>
      <c r="Q6" s="51"/>
      <c r="R6" s="51"/>
      <c r="S6" s="53"/>
    </row>
    <row r="7" spans="1:19" ht="19.5" thickBot="1" x14ac:dyDescent="0.35">
      <c r="A7" s="54" t="s">
        <v>52</v>
      </c>
      <c r="B7" s="1">
        <v>5</v>
      </c>
      <c r="C7" s="1"/>
      <c r="D7" s="1"/>
      <c r="E7" s="1"/>
      <c r="F7" s="1">
        <v>6</v>
      </c>
      <c r="G7" s="1"/>
      <c r="H7" s="1"/>
      <c r="I7" s="1"/>
      <c r="J7" s="1"/>
      <c r="K7" s="1"/>
      <c r="L7" s="1"/>
      <c r="M7" s="1"/>
      <c r="N7" s="1"/>
      <c r="O7" s="51"/>
      <c r="P7" s="52"/>
      <c r="Q7" s="51"/>
      <c r="R7" s="51"/>
      <c r="S7" s="53"/>
    </row>
    <row r="8" spans="1:19" ht="19.5" thickBot="1" x14ac:dyDescent="0.35">
      <c r="A8" s="54" t="s">
        <v>52</v>
      </c>
      <c r="B8" s="1">
        <v>28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1"/>
      <c r="P8" s="52"/>
      <c r="Q8" s="51"/>
      <c r="R8" s="51"/>
      <c r="S8" s="53"/>
    </row>
    <row r="9" spans="1:19" ht="19.5" thickBot="1" x14ac:dyDescent="0.35">
      <c r="A9" s="54" t="s">
        <v>53</v>
      </c>
      <c r="B9" s="64">
        <f t="shared" ref="B9:N9" si="0">B6-B7-B8</f>
        <v>-33</v>
      </c>
      <c r="C9" s="64">
        <f t="shared" si="0"/>
        <v>0</v>
      </c>
      <c r="D9" s="64">
        <f t="shared" si="0"/>
        <v>36</v>
      </c>
      <c r="E9" s="64">
        <f t="shared" si="0"/>
        <v>0</v>
      </c>
      <c r="F9" s="64">
        <f t="shared" si="0"/>
        <v>-6</v>
      </c>
      <c r="G9" s="64">
        <f t="shared" si="0"/>
        <v>0</v>
      </c>
      <c r="H9" s="64">
        <f t="shared" si="0"/>
        <v>44</v>
      </c>
      <c r="I9" s="64">
        <f t="shared" si="0"/>
        <v>0</v>
      </c>
      <c r="J9" s="64">
        <f t="shared" si="0"/>
        <v>0</v>
      </c>
      <c r="K9" s="64">
        <f t="shared" si="0"/>
        <v>0</v>
      </c>
      <c r="L9" s="64">
        <f t="shared" si="0"/>
        <v>0</v>
      </c>
      <c r="M9" s="64">
        <f t="shared" si="0"/>
        <v>50</v>
      </c>
      <c r="N9" s="64">
        <f t="shared" si="0"/>
        <v>55</v>
      </c>
      <c r="O9" s="62">
        <f>SUMPRODUCT(B9:N9,$B$4:$N$4)</f>
        <v>466.40000000000009</v>
      </c>
      <c r="P9" s="55"/>
      <c r="Q9" s="51"/>
      <c r="R9" s="51"/>
      <c r="S9" s="53"/>
    </row>
    <row r="10" spans="1:19" ht="18.75" x14ac:dyDescent="0.3">
      <c r="A10" s="50" t="s">
        <v>54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6" t="s">
        <v>55</v>
      </c>
      <c r="P10" s="57"/>
      <c r="Q10" s="56" t="s">
        <v>56</v>
      </c>
      <c r="R10" s="51"/>
      <c r="S10" s="53"/>
    </row>
    <row r="11" spans="1:19" ht="19.5" thickBot="1" x14ac:dyDescent="0.3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6"/>
      <c r="P11" s="57"/>
      <c r="Q11" s="56"/>
      <c r="R11" s="51"/>
      <c r="S11" s="53"/>
    </row>
    <row r="12" spans="1:19" ht="19.5" thickBot="1" x14ac:dyDescent="0.35">
      <c r="A12" s="58" t="s">
        <v>57</v>
      </c>
      <c r="B12" s="1">
        <v>-0.6</v>
      </c>
      <c r="C12" s="1">
        <v>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59">
        <f>SUMPRODUCT(B12:N12,$B$4:$N$4)</f>
        <v>0</v>
      </c>
      <c r="P12" s="63" t="s">
        <v>58</v>
      </c>
      <c r="Q12" s="12">
        <v>0</v>
      </c>
      <c r="R12" s="51"/>
      <c r="S12" s="53"/>
    </row>
    <row r="13" spans="1:19" ht="19.5" thickBot="1" x14ac:dyDescent="0.35">
      <c r="A13" s="58" t="s">
        <v>57</v>
      </c>
      <c r="B13" s="1">
        <v>-0.4</v>
      </c>
      <c r="C13" s="1">
        <v>0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59">
        <f t="shared" ref="O13:O26" si="1">SUMPRODUCT(B13:N13,$B$4:$N$4)</f>
        <v>0</v>
      </c>
      <c r="P13" s="63" t="s">
        <v>58</v>
      </c>
      <c r="Q13" s="12">
        <v>0</v>
      </c>
      <c r="R13" s="51"/>
      <c r="S13" s="53"/>
    </row>
    <row r="14" spans="1:19" ht="19.5" thickBot="1" x14ac:dyDescent="0.35">
      <c r="A14" s="60" t="s">
        <v>59</v>
      </c>
      <c r="B14" s="1">
        <v>0</v>
      </c>
      <c r="C14" s="1">
        <v>-1</v>
      </c>
      <c r="D14" s="1">
        <v>0</v>
      </c>
      <c r="E14" s="1">
        <v>1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59">
        <f t="shared" si="1"/>
        <v>0</v>
      </c>
      <c r="P14" s="63" t="s">
        <v>58</v>
      </c>
      <c r="Q14" s="12">
        <v>0</v>
      </c>
      <c r="R14" s="51"/>
      <c r="S14" s="53"/>
    </row>
    <row r="15" spans="1:19" ht="19.5" thickBot="1" x14ac:dyDescent="0.35">
      <c r="A15" s="60" t="s">
        <v>60</v>
      </c>
      <c r="B15" s="1">
        <v>0</v>
      </c>
      <c r="C15" s="1">
        <v>0</v>
      </c>
      <c r="D15" s="1">
        <v>0</v>
      </c>
      <c r="E15" s="1">
        <v>0</v>
      </c>
      <c r="F15" s="1">
        <v>-0.64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59">
        <f t="shared" si="1"/>
        <v>0</v>
      </c>
      <c r="P15" s="63" t="s">
        <v>58</v>
      </c>
      <c r="Q15" s="12">
        <v>0</v>
      </c>
      <c r="R15" s="51"/>
      <c r="S15" s="53"/>
    </row>
    <row r="16" spans="1:19" ht="19.5" thickBot="1" x14ac:dyDescent="0.35">
      <c r="A16" s="60" t="s">
        <v>60</v>
      </c>
      <c r="B16" s="1">
        <v>0</v>
      </c>
      <c r="C16" s="1">
        <v>0</v>
      </c>
      <c r="D16" s="1">
        <v>0</v>
      </c>
      <c r="E16" s="1">
        <v>0</v>
      </c>
      <c r="F16" s="1">
        <v>-0.4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59">
        <f t="shared" si="1"/>
        <v>0</v>
      </c>
      <c r="P16" s="63" t="s">
        <v>58</v>
      </c>
      <c r="Q16" s="12">
        <v>0</v>
      </c>
      <c r="R16" s="51"/>
      <c r="S16" s="53"/>
    </row>
    <row r="17" spans="1:20" ht="19.5" thickBot="1" x14ac:dyDescent="0.35">
      <c r="A17" s="60" t="s">
        <v>61</v>
      </c>
      <c r="B17" s="1">
        <v>0</v>
      </c>
      <c r="C17" s="1">
        <v>0</v>
      </c>
      <c r="D17" s="1">
        <v>0</v>
      </c>
      <c r="E17" s="1">
        <v>-1</v>
      </c>
      <c r="F17" s="1">
        <v>0</v>
      </c>
      <c r="G17" s="1">
        <v>0</v>
      </c>
      <c r="H17" s="1">
        <v>0</v>
      </c>
      <c r="I17" s="1">
        <v>1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59">
        <f t="shared" si="1"/>
        <v>4.4408920985006262E-16</v>
      </c>
      <c r="P17" s="63" t="s">
        <v>58</v>
      </c>
      <c r="Q17" s="12">
        <v>0</v>
      </c>
      <c r="R17" s="51"/>
      <c r="S17" s="53"/>
    </row>
    <row r="18" spans="1:20" ht="19.5" thickBot="1" x14ac:dyDescent="0.35">
      <c r="A18" s="60" t="s">
        <v>62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-1</v>
      </c>
      <c r="H18" s="1">
        <v>0</v>
      </c>
      <c r="I18" s="1">
        <v>0</v>
      </c>
      <c r="J18" s="1">
        <v>0</v>
      </c>
      <c r="K18" s="1">
        <v>1</v>
      </c>
      <c r="L18" s="1">
        <v>1</v>
      </c>
      <c r="M18" s="1">
        <v>0</v>
      </c>
      <c r="N18" s="1">
        <v>0</v>
      </c>
      <c r="O18" s="59">
        <f t="shared" si="1"/>
        <v>0</v>
      </c>
      <c r="P18" s="63" t="s">
        <v>58</v>
      </c>
      <c r="Q18" s="12">
        <v>0</v>
      </c>
      <c r="R18" s="51"/>
      <c r="S18" s="53"/>
    </row>
    <row r="19" spans="1:20" ht="19.5" thickBot="1" x14ac:dyDescent="0.35">
      <c r="A19" s="60" t="s">
        <v>63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-1</v>
      </c>
      <c r="J19" s="1">
        <v>0</v>
      </c>
      <c r="K19" s="1">
        <v>-1</v>
      </c>
      <c r="L19" s="1">
        <v>0</v>
      </c>
      <c r="M19" s="1">
        <v>1</v>
      </c>
      <c r="N19" s="1">
        <v>0</v>
      </c>
      <c r="O19" s="59">
        <f t="shared" si="1"/>
        <v>0</v>
      </c>
      <c r="P19" s="63" t="s">
        <v>58</v>
      </c>
      <c r="Q19" s="12">
        <v>0</v>
      </c>
      <c r="R19" s="51"/>
      <c r="S19" s="53"/>
    </row>
    <row r="20" spans="1:20" ht="19.5" thickBot="1" x14ac:dyDescent="0.35">
      <c r="A20" s="60" t="s">
        <v>64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-1</v>
      </c>
      <c r="K20" s="1">
        <v>0</v>
      </c>
      <c r="L20" s="1">
        <v>-1</v>
      </c>
      <c r="M20" s="1">
        <v>0</v>
      </c>
      <c r="N20" s="1">
        <v>1</v>
      </c>
      <c r="O20" s="59">
        <f t="shared" si="1"/>
        <v>0</v>
      </c>
      <c r="P20" s="63" t="s">
        <v>58</v>
      </c>
      <c r="Q20" s="12">
        <v>0</v>
      </c>
      <c r="R20" s="51"/>
      <c r="S20" s="53"/>
    </row>
    <row r="21" spans="1:20" ht="19.5" thickBot="1" x14ac:dyDescent="0.35">
      <c r="A21" s="60" t="s">
        <v>65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-0.5</v>
      </c>
      <c r="J21" s="1">
        <v>0</v>
      </c>
      <c r="K21" s="1">
        <v>0.5</v>
      </c>
      <c r="L21" s="1">
        <v>0</v>
      </c>
      <c r="M21" s="1">
        <v>0</v>
      </c>
      <c r="N21" s="1">
        <v>0</v>
      </c>
      <c r="O21" s="59">
        <f t="shared" si="1"/>
        <v>0</v>
      </c>
      <c r="P21" s="63" t="s">
        <v>66</v>
      </c>
      <c r="Q21" s="12">
        <v>0</v>
      </c>
      <c r="R21" s="51"/>
      <c r="S21" s="53"/>
    </row>
    <row r="22" spans="1:20" ht="19.5" thickBot="1" x14ac:dyDescent="0.35">
      <c r="A22" s="60" t="s">
        <v>67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-0.75</v>
      </c>
      <c r="K22" s="1">
        <v>0</v>
      </c>
      <c r="L22" s="1">
        <v>0.25</v>
      </c>
      <c r="M22" s="1">
        <v>0</v>
      </c>
      <c r="N22" s="1">
        <v>0</v>
      </c>
      <c r="O22" s="59">
        <f t="shared" si="1"/>
        <v>0</v>
      </c>
      <c r="P22" s="63" t="s">
        <v>66</v>
      </c>
      <c r="Q22" s="12">
        <v>0</v>
      </c>
      <c r="R22" s="51"/>
      <c r="S22" s="53"/>
    </row>
    <row r="23" spans="1:20" ht="19.5" thickBot="1" x14ac:dyDescent="0.35">
      <c r="A23" s="60" t="s">
        <v>68</v>
      </c>
      <c r="B23" s="1">
        <v>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59">
        <f t="shared" si="1"/>
        <v>49.333333333333336</v>
      </c>
      <c r="P23" s="63" t="s">
        <v>69</v>
      </c>
      <c r="Q23" s="12">
        <v>50</v>
      </c>
      <c r="R23" s="51"/>
      <c r="S23" s="53"/>
    </row>
    <row r="24" spans="1:20" ht="19.5" thickBot="1" x14ac:dyDescent="0.35">
      <c r="A24" s="60" t="s">
        <v>70</v>
      </c>
      <c r="B24" s="1">
        <v>0</v>
      </c>
      <c r="C24" s="1">
        <v>0</v>
      </c>
      <c r="D24" s="1">
        <v>0</v>
      </c>
      <c r="E24" s="1">
        <v>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59">
        <f t="shared" si="1"/>
        <v>20</v>
      </c>
      <c r="P24" s="63" t="s">
        <v>69</v>
      </c>
      <c r="Q24" s="12">
        <v>20</v>
      </c>
      <c r="R24" s="51"/>
      <c r="S24" s="53"/>
    </row>
    <row r="25" spans="1:20" ht="19.5" thickBot="1" x14ac:dyDescent="0.35">
      <c r="A25" s="60" t="s">
        <v>71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59">
        <f t="shared" si="1"/>
        <v>16</v>
      </c>
      <c r="P25" s="63" t="s">
        <v>69</v>
      </c>
      <c r="Q25" s="12">
        <v>16</v>
      </c>
      <c r="R25" s="51"/>
      <c r="S25" s="53"/>
    </row>
    <row r="26" spans="1:20" ht="19.5" thickBot="1" x14ac:dyDescent="0.35">
      <c r="A26" s="60" t="s">
        <v>72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  <c r="O26" s="59">
        <f t="shared" si="1"/>
        <v>6.4</v>
      </c>
      <c r="P26" s="63" t="s">
        <v>69</v>
      </c>
      <c r="Q26" s="12">
        <v>16</v>
      </c>
      <c r="R26" s="51"/>
      <c r="S26" s="53"/>
    </row>
    <row r="27" spans="1:20" ht="18.75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3"/>
    </row>
    <row r="28" spans="1:20" ht="18.75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3"/>
    </row>
    <row r="29" spans="1:20" ht="18.75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3"/>
    </row>
    <row r="30" spans="1:20" ht="18.75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3"/>
    </row>
    <row r="31" spans="1:20" ht="18.75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 t="s">
        <v>73</v>
      </c>
    </row>
    <row r="32" spans="1:20" ht="18.75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Transshipment Opt</vt:lpstr>
      <vt:lpstr>Transportation Opt</vt:lpstr>
      <vt:lpstr>Oil-Ref Opt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 maleki</dc:creator>
  <cp:lastModifiedBy>sima maleki</cp:lastModifiedBy>
  <dcterms:created xsi:type="dcterms:W3CDTF">2014-05-08T18:15:20Z</dcterms:created>
  <dcterms:modified xsi:type="dcterms:W3CDTF">2014-05-15T03:36:47Z</dcterms:modified>
</cp:coreProperties>
</file>